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6608" windowHeight="9132" tabRatio="866"/>
  </bookViews>
  <sheets>
    <sheet name="REG" sheetId="4" r:id="rId1"/>
    <sheet name="PRESID" sheetId="5" r:id="rId2"/>
    <sheet name="CHAYITO" sheetId="280" r:id="rId3"/>
    <sheet name="SINDIC" sheetId="233" r:id="rId4"/>
    <sheet name="REG CIV,  PROM ECO" sheetId="6" r:id="rId5"/>
    <sheet name="DES AGROP, DES SOC, CULTURA" sheetId="225" r:id="rId6"/>
    <sheet name="DELEG" sheetId="11" r:id="rId7"/>
    <sheet name="RECAUD DELEG" sheetId="13" r:id="rId8"/>
    <sheet name="AGENCIAS" sheetId="239" r:id="rId9"/>
    <sheet name="HAC MPAL" sheetId="12" r:id="rId10"/>
    <sheet name="CATASTRO,AGUA POT" sheetId="14" r:id="rId11"/>
    <sheet name="OBRAS PUB" sheetId="15" r:id="rId12"/>
    <sheet name="SER PUB I" sheetId="16" r:id="rId13"/>
    <sheet name="SER PUB II" sheetId="17" r:id="rId14"/>
    <sheet name="SER PUB III" sheetId="18" r:id="rId15"/>
    <sheet name="SER PUB IV" sheetId="19" r:id="rId16"/>
    <sheet name="SER PUB VI" sheetId="9" r:id="rId17"/>
    <sheet name="SER PUB VII" sheetId="69" r:id="rId18"/>
    <sheet name="SER PUB VIII" sheetId="226" r:id="rId19"/>
    <sheet name="DEL. VILLA LAGO" sheetId="261" r:id="rId20"/>
    <sheet name="EVENTUALES1" sheetId="164" r:id="rId21"/>
    <sheet name="EVENTUALES2" sheetId="256" r:id="rId22"/>
    <sheet name="EVENTUALES3" sheetId="259" r:id="rId23"/>
    <sheet name="EVENTUALES4" sheetId="278" r:id="rId24"/>
    <sheet name="N-SEG PUB I" sheetId="21" r:id="rId25"/>
    <sheet name="N-SEG PUB II" sheetId="22" r:id="rId26"/>
    <sheet name="N-SEG PUB III" sheetId="23" r:id="rId27"/>
    <sheet name="N-SEP PUBIV" sheetId="45" r:id="rId28"/>
    <sheet name="PROT CIVIL" sheetId="59" r:id="rId29"/>
    <sheet name="TRANSITO" sheetId="253" r:id="rId30"/>
    <sheet name="BASEADO" sheetId="245" r:id="rId31"/>
  </sheets>
  <calcPr calcId="124519"/>
</workbook>
</file>

<file path=xl/calcChain.xml><?xml version="1.0" encoding="utf-8"?>
<calcChain xmlns="http://schemas.openxmlformats.org/spreadsheetml/2006/main">
  <c r="A156" i="245"/>
  <c r="B156"/>
  <c r="C156"/>
  <c r="D156"/>
  <c r="E156"/>
  <c r="F156"/>
  <c r="H156"/>
  <c r="I156"/>
  <c r="J156"/>
  <c r="K156"/>
  <c r="L156"/>
  <c r="G13" i="164" l="1"/>
  <c r="A206" i="245"/>
  <c r="B206"/>
  <c r="C206"/>
  <c r="D206"/>
  <c r="E206"/>
  <c r="F206"/>
  <c r="H206"/>
  <c r="J206"/>
  <c r="K206"/>
  <c r="L206"/>
  <c r="C161"/>
  <c r="G16" i="45"/>
  <c r="G206" i="245" s="1"/>
  <c r="I16" i="45"/>
  <c r="M16" s="1"/>
  <c r="H17"/>
  <c r="J17"/>
  <c r="K17"/>
  <c r="L17"/>
  <c r="G11"/>
  <c r="I11"/>
  <c r="G12"/>
  <c r="I12"/>
  <c r="G13"/>
  <c r="I13"/>
  <c r="G14"/>
  <c r="I14"/>
  <c r="G15"/>
  <c r="I15"/>
  <c r="H18" i="23"/>
  <c r="J18"/>
  <c r="K18"/>
  <c r="L18"/>
  <c r="M12" i="45" l="1"/>
  <c r="M11"/>
  <c r="M14"/>
  <c r="M206" i="245"/>
  <c r="M13" i="45"/>
  <c r="M13" i="164"/>
  <c r="G156" i="245"/>
  <c r="M15" i="45"/>
  <c r="I206" i="245"/>
  <c r="G14" i="23"/>
  <c r="M14" s="1"/>
  <c r="I14"/>
  <c r="G15"/>
  <c r="I15"/>
  <c r="G16"/>
  <c r="I16"/>
  <c r="G17"/>
  <c r="I17"/>
  <c r="H18" i="22"/>
  <c r="J18"/>
  <c r="K18"/>
  <c r="L18"/>
  <c r="G16"/>
  <c r="I16"/>
  <c r="G17"/>
  <c r="I17"/>
  <c r="H18" i="21"/>
  <c r="J18"/>
  <c r="L18"/>
  <c r="G17"/>
  <c r="M17" s="1"/>
  <c r="I17"/>
  <c r="A161" i="245"/>
  <c r="B161"/>
  <c r="D161"/>
  <c r="E161"/>
  <c r="F161"/>
  <c r="H161"/>
  <c r="J161"/>
  <c r="K161"/>
  <c r="L161"/>
  <c r="I10" i="256"/>
  <c r="I161" i="245" s="1"/>
  <c r="G10" i="256"/>
  <c r="M15" i="23" l="1"/>
  <c r="M16" i="22"/>
  <c r="M16" i="23"/>
  <c r="M156" i="245"/>
  <c r="M17" i="23"/>
  <c r="M17" i="22"/>
  <c r="M10" i="256"/>
  <c r="M161" i="245" s="1"/>
  <c r="G161"/>
  <c r="B165" l="1"/>
  <c r="C165"/>
  <c r="D165"/>
  <c r="E165"/>
  <c r="F165"/>
  <c r="H165"/>
  <c r="J165"/>
  <c r="L165"/>
  <c r="A165"/>
  <c r="A159"/>
  <c r="B159"/>
  <c r="C159"/>
  <c r="D159"/>
  <c r="E159"/>
  <c r="F159"/>
  <c r="H159"/>
  <c r="J159"/>
  <c r="L159"/>
  <c r="A160"/>
  <c r="B160"/>
  <c r="C160"/>
  <c r="D160"/>
  <c r="E160"/>
  <c r="F160"/>
  <c r="H160"/>
  <c r="J160"/>
  <c r="L160"/>
  <c r="A162"/>
  <c r="B162"/>
  <c r="C162"/>
  <c r="D162"/>
  <c r="E162"/>
  <c r="F162"/>
  <c r="H162"/>
  <c r="J162"/>
  <c r="L162"/>
  <c r="A163"/>
  <c r="B163"/>
  <c r="C163"/>
  <c r="D163"/>
  <c r="E163"/>
  <c r="F163"/>
  <c r="H163"/>
  <c r="J163"/>
  <c r="L163"/>
  <c r="A164"/>
  <c r="B164"/>
  <c r="C164"/>
  <c r="D164"/>
  <c r="E164"/>
  <c r="F164"/>
  <c r="H164"/>
  <c r="J164"/>
  <c r="L164"/>
  <c r="B158"/>
  <c r="C158"/>
  <c r="D158"/>
  <c r="E158"/>
  <c r="F158"/>
  <c r="H158"/>
  <c r="J158"/>
  <c r="L158"/>
  <c r="A158"/>
  <c r="A157"/>
  <c r="B157"/>
  <c r="C157"/>
  <c r="D157"/>
  <c r="E157"/>
  <c r="F157"/>
  <c r="H157"/>
  <c r="J157"/>
  <c r="L157"/>
  <c r="A155"/>
  <c r="B155"/>
  <c r="C155"/>
  <c r="D155"/>
  <c r="E155"/>
  <c r="F155"/>
  <c r="H155"/>
  <c r="I155"/>
  <c r="J155"/>
  <c r="K155"/>
  <c r="L155"/>
  <c r="A151"/>
  <c r="B151"/>
  <c r="C151"/>
  <c r="D151"/>
  <c r="E151"/>
  <c r="F151"/>
  <c r="H151"/>
  <c r="J151"/>
  <c r="L151"/>
  <c r="A152"/>
  <c r="B152"/>
  <c r="C152"/>
  <c r="D152"/>
  <c r="E152"/>
  <c r="F152"/>
  <c r="H152"/>
  <c r="J152"/>
  <c r="L152"/>
  <c r="A153"/>
  <c r="B153"/>
  <c r="C153"/>
  <c r="D153"/>
  <c r="E153"/>
  <c r="F153"/>
  <c r="H153"/>
  <c r="I153"/>
  <c r="J153"/>
  <c r="K153"/>
  <c r="L153"/>
  <c r="A154"/>
  <c r="B154"/>
  <c r="C154"/>
  <c r="D154"/>
  <c r="E154"/>
  <c r="F154"/>
  <c r="H154"/>
  <c r="I154"/>
  <c r="J154"/>
  <c r="K154"/>
  <c r="L154"/>
  <c r="C150"/>
  <c r="B150"/>
  <c r="D150"/>
  <c r="E150"/>
  <c r="F150"/>
  <c r="H150"/>
  <c r="J150"/>
  <c r="L150"/>
  <c r="A150"/>
  <c r="A214"/>
  <c r="B214"/>
  <c r="C214"/>
  <c r="D214"/>
  <c r="E214"/>
  <c r="F214"/>
  <c r="H214"/>
  <c r="J214"/>
  <c r="L214"/>
  <c r="A215"/>
  <c r="B215"/>
  <c r="C215"/>
  <c r="D215"/>
  <c r="E215"/>
  <c r="F215"/>
  <c r="H215"/>
  <c r="J215"/>
  <c r="L215"/>
  <c r="A175"/>
  <c r="B175"/>
  <c r="C175"/>
  <c r="D175"/>
  <c r="E175"/>
  <c r="F175"/>
  <c r="H175"/>
  <c r="J175"/>
  <c r="L175"/>
  <c r="A146"/>
  <c r="B146"/>
  <c r="C146"/>
  <c r="D146"/>
  <c r="E146"/>
  <c r="F146"/>
  <c r="H146"/>
  <c r="J146"/>
  <c r="L146"/>
  <c r="A147"/>
  <c r="B147"/>
  <c r="C147"/>
  <c r="D147"/>
  <c r="E147"/>
  <c r="F147"/>
  <c r="H147"/>
  <c r="J147"/>
  <c r="K147"/>
  <c r="L147"/>
  <c r="A143"/>
  <c r="B143"/>
  <c r="C143"/>
  <c r="D143"/>
  <c r="E143"/>
  <c r="F143"/>
  <c r="H143"/>
  <c r="J143"/>
  <c r="L143"/>
  <c r="A140"/>
  <c r="B140"/>
  <c r="C140"/>
  <c r="D140"/>
  <c r="E140"/>
  <c r="F140"/>
  <c r="H140"/>
  <c r="J140"/>
  <c r="L140"/>
  <c r="A135"/>
  <c r="B135"/>
  <c r="C135"/>
  <c r="D135"/>
  <c r="E135"/>
  <c r="F135"/>
  <c r="H135"/>
  <c r="J135"/>
  <c r="L135"/>
  <c r="A136"/>
  <c r="B136"/>
  <c r="C136"/>
  <c r="D136"/>
  <c r="E136"/>
  <c r="F136"/>
  <c r="H136"/>
  <c r="J136"/>
  <c r="L136"/>
  <c r="A126"/>
  <c r="B126"/>
  <c r="C126"/>
  <c r="D126"/>
  <c r="E126"/>
  <c r="F126"/>
  <c r="H126"/>
  <c r="J126"/>
  <c r="L126"/>
  <c r="A127"/>
  <c r="B127"/>
  <c r="C127"/>
  <c r="D127"/>
  <c r="E127"/>
  <c r="F127"/>
  <c r="H127"/>
  <c r="J127"/>
  <c r="L127"/>
  <c r="A128"/>
  <c r="B128"/>
  <c r="C128"/>
  <c r="D128"/>
  <c r="E128"/>
  <c r="F128"/>
  <c r="H128"/>
  <c r="J128"/>
  <c r="L128"/>
  <c r="A129"/>
  <c r="B129"/>
  <c r="C129"/>
  <c r="D129"/>
  <c r="E129"/>
  <c r="F129"/>
  <c r="H129"/>
  <c r="J129"/>
  <c r="L129"/>
  <c r="A96"/>
  <c r="B96"/>
  <c r="C96"/>
  <c r="D96"/>
  <c r="E96"/>
  <c r="F96"/>
  <c r="H96"/>
  <c r="J96"/>
  <c r="L96"/>
  <c r="A92"/>
  <c r="B92"/>
  <c r="C92"/>
  <c r="D92"/>
  <c r="E92"/>
  <c r="F92"/>
  <c r="H92"/>
  <c r="J92"/>
  <c r="L92"/>
  <c r="A82"/>
  <c r="B82"/>
  <c r="C82"/>
  <c r="E82"/>
  <c r="F82"/>
  <c r="H82"/>
  <c r="J82"/>
  <c r="K82"/>
  <c r="L82"/>
  <c r="A75"/>
  <c r="B75"/>
  <c r="C75"/>
  <c r="D75"/>
  <c r="E75"/>
  <c r="F75"/>
  <c r="H75"/>
  <c r="J75"/>
  <c r="K75"/>
  <c r="L75"/>
  <c r="A53"/>
  <c r="B53"/>
  <c r="C53"/>
  <c r="D53"/>
  <c r="E53"/>
  <c r="F53"/>
  <c r="H53"/>
  <c r="J53"/>
  <c r="K53"/>
  <c r="L53"/>
  <c r="A39"/>
  <c r="B39"/>
  <c r="C39"/>
  <c r="D39"/>
  <c r="E39"/>
  <c r="F39"/>
  <c r="H39"/>
  <c r="J39"/>
  <c r="L39"/>
  <c r="A22"/>
  <c r="B22"/>
  <c r="C22"/>
  <c r="D22"/>
  <c r="E22"/>
  <c r="F22"/>
  <c r="H22"/>
  <c r="J22"/>
  <c r="L22"/>
  <c r="I11" i="15"/>
  <c r="I82" i="245" s="1"/>
  <c r="G11" i="15"/>
  <c r="I10" i="13"/>
  <c r="I53" i="245" s="1"/>
  <c r="G10" i="13"/>
  <c r="G12" i="164"/>
  <c r="M12" s="1"/>
  <c r="I8" i="278"/>
  <c r="G8"/>
  <c r="K8"/>
  <c r="G17" i="19"/>
  <c r="I17"/>
  <c r="I126" i="245" s="1"/>
  <c r="K17" i="19"/>
  <c r="K126" i="245" s="1"/>
  <c r="G18" i="19"/>
  <c r="G127" i="245" s="1"/>
  <c r="I18" i="19"/>
  <c r="I127" i="245" s="1"/>
  <c r="K18" i="19"/>
  <c r="K127" i="245" s="1"/>
  <c r="G19" i="19"/>
  <c r="G128" i="245" s="1"/>
  <c r="I19" i="19"/>
  <c r="I128" i="245" s="1"/>
  <c r="K19" i="19"/>
  <c r="K128" i="245" s="1"/>
  <c r="G20" i="19"/>
  <c r="G129" i="245" s="1"/>
  <c r="I20" i="19"/>
  <c r="I129" i="245" s="1"/>
  <c r="K20" i="19"/>
  <c r="K129" i="245" s="1"/>
  <c r="G15" i="59"/>
  <c r="I15"/>
  <c r="K15"/>
  <c r="K214" i="245" s="1"/>
  <c r="G16" i="59"/>
  <c r="I16"/>
  <c r="K16"/>
  <c r="K12" i="256"/>
  <c r="K163" i="245" s="1"/>
  <c r="I12" i="256"/>
  <c r="I163" i="245" s="1"/>
  <c r="G12" i="256"/>
  <c r="K11"/>
  <c r="K162" i="245" s="1"/>
  <c r="I11" i="256"/>
  <c r="I162" i="245" s="1"/>
  <c r="G11" i="256"/>
  <c r="G162" i="245" s="1"/>
  <c r="G10" i="164"/>
  <c r="M10" s="1"/>
  <c r="G11"/>
  <c r="M11" s="1"/>
  <c r="G9"/>
  <c r="G152" i="245" s="1"/>
  <c r="I9" i="164"/>
  <c r="I152" i="245" s="1"/>
  <c r="K9" i="164"/>
  <c r="G8"/>
  <c r="G151" i="245" s="1"/>
  <c r="I8" i="164"/>
  <c r="I151" i="245" s="1"/>
  <c r="K8" i="164"/>
  <c r="K151" i="245" s="1"/>
  <c r="K7" i="164"/>
  <c r="K150" i="245" s="1"/>
  <c r="I7" i="164"/>
  <c r="I150" i="245" s="1"/>
  <c r="G7" i="164"/>
  <c r="G13" i="225"/>
  <c r="G39" i="245" s="1"/>
  <c r="I13" i="225"/>
  <c r="I39" i="245" s="1"/>
  <c r="K13" i="225"/>
  <c r="K39" i="245" s="1"/>
  <c r="I9" i="14"/>
  <c r="I75" i="245" s="1"/>
  <c r="G9" i="14"/>
  <c r="G9" i="233"/>
  <c r="I9"/>
  <c r="K9"/>
  <c r="I15" i="21"/>
  <c r="I175" i="245" s="1"/>
  <c r="G15" i="21"/>
  <c r="G175" i="245" s="1"/>
  <c r="K15" i="21"/>
  <c r="K18" s="1"/>
  <c r="L16" i="16"/>
  <c r="I11"/>
  <c r="I92" i="245" s="1"/>
  <c r="G11" i="16"/>
  <c r="K11"/>
  <c r="K92" i="245" s="1"/>
  <c r="M20" i="19" l="1"/>
  <c r="M18"/>
  <c r="M19"/>
  <c r="M13" i="225"/>
  <c r="M39" i="245" s="1"/>
  <c r="M7" i="164"/>
  <c r="M9" i="14"/>
  <c r="M75" i="245" s="1"/>
  <c r="M12" i="256"/>
  <c r="M10" i="13"/>
  <c r="I214" i="245"/>
  <c r="G214"/>
  <c r="M15" i="59"/>
  <c r="K215" i="245"/>
  <c r="I215"/>
  <c r="G215"/>
  <c r="K175"/>
  <c r="M11" i="256"/>
  <c r="G163" i="245"/>
  <c r="M8" i="164"/>
  <c r="M9"/>
  <c r="M153" i="245"/>
  <c r="G153"/>
  <c r="M154"/>
  <c r="G154"/>
  <c r="K152"/>
  <c r="M155"/>
  <c r="G155"/>
  <c r="M150"/>
  <c r="G150"/>
  <c r="M17" i="19"/>
  <c r="M128" i="245"/>
  <c r="G126"/>
  <c r="M129"/>
  <c r="M127"/>
  <c r="G92"/>
  <c r="G75"/>
  <c r="M53"/>
  <c r="G53"/>
  <c r="M9" i="233"/>
  <c r="K22" i="245"/>
  <c r="I22"/>
  <c r="G22"/>
  <c r="M11" i="15"/>
  <c r="G82" i="245"/>
  <c r="M16" i="59"/>
  <c r="M15" i="21"/>
  <c r="M11" i="16"/>
  <c r="G8" i="226"/>
  <c r="G146" i="245" s="1"/>
  <c r="I8" i="226"/>
  <c r="I146" i="245" s="1"/>
  <c r="K8" i="226"/>
  <c r="K146" i="245" s="1"/>
  <c r="G12" i="69"/>
  <c r="I12"/>
  <c r="K12"/>
  <c r="K9"/>
  <c r="I9"/>
  <c r="G9"/>
  <c r="G14" i="9"/>
  <c r="I14"/>
  <c r="K14"/>
  <c r="K13"/>
  <c r="I13"/>
  <c r="G13"/>
  <c r="H10" i="226"/>
  <c r="J10"/>
  <c r="L10"/>
  <c r="I9"/>
  <c r="I147" i="245" s="1"/>
  <c r="G9" i="226"/>
  <c r="G15" i="16"/>
  <c r="G96" i="245" s="1"/>
  <c r="I15" i="16"/>
  <c r="I96" i="245" s="1"/>
  <c r="K15" i="16"/>
  <c r="K96" i="245" s="1"/>
  <c r="M12" i="69" l="1"/>
  <c r="M143" i="245" s="1"/>
  <c r="M163"/>
  <c r="M215"/>
  <c r="M214"/>
  <c r="M175"/>
  <c r="M162"/>
  <c r="M151"/>
  <c r="M152"/>
  <c r="M9" i="226"/>
  <c r="G147" i="245"/>
  <c r="M8" i="226"/>
  <c r="I140" i="245"/>
  <c r="I143"/>
  <c r="M9" i="69"/>
  <c r="G140" i="245"/>
  <c r="K140"/>
  <c r="K143"/>
  <c r="G143"/>
  <c r="I135"/>
  <c r="M14" i="9"/>
  <c r="K136" i="245"/>
  <c r="G136"/>
  <c r="M13" i="9"/>
  <c r="G135" i="245"/>
  <c r="K135"/>
  <c r="I136"/>
  <c r="M126"/>
  <c r="M15" i="16"/>
  <c r="M92" i="245"/>
  <c r="M22"/>
  <c r="M82"/>
  <c r="M146" l="1"/>
  <c r="M147"/>
  <c r="M140"/>
  <c r="M136"/>
  <c r="M135"/>
  <c r="M96"/>
  <c r="A169"/>
  <c r="B169"/>
  <c r="C169"/>
  <c r="D169"/>
  <c r="E169"/>
  <c r="F169"/>
  <c r="H169"/>
  <c r="J169"/>
  <c r="K169"/>
  <c r="L169"/>
  <c r="G9" i="21" l="1"/>
  <c r="G169" i="245" s="1"/>
  <c r="I9" i="21"/>
  <c r="I169" i="245" s="1"/>
  <c r="A173"/>
  <c r="B173"/>
  <c r="C173"/>
  <c r="D173"/>
  <c r="E173"/>
  <c r="F173"/>
  <c r="H173"/>
  <c r="J173"/>
  <c r="K173"/>
  <c r="L173"/>
  <c r="I13" i="21"/>
  <c r="I173" i="245" s="1"/>
  <c r="G13" i="21"/>
  <c r="G173" i="245" s="1"/>
  <c r="A205"/>
  <c r="B205"/>
  <c r="C205"/>
  <c r="D205"/>
  <c r="E205"/>
  <c r="F205"/>
  <c r="H205"/>
  <c r="J205"/>
  <c r="K205"/>
  <c r="L205"/>
  <c r="G205"/>
  <c r="M205"/>
  <c r="F20"/>
  <c r="H20"/>
  <c r="J20"/>
  <c r="K20"/>
  <c r="L20"/>
  <c r="B20"/>
  <c r="C20"/>
  <c r="D20"/>
  <c r="E20"/>
  <c r="A20"/>
  <c r="M9" i="21" l="1"/>
  <c r="M13"/>
  <c r="I205" i="245"/>
  <c r="M169" l="1"/>
  <c r="M173"/>
  <c r="F166"/>
  <c r="H166"/>
  <c r="J166"/>
  <c r="D166"/>
  <c r="E166"/>
  <c r="B166"/>
  <c r="C166"/>
  <c r="A166"/>
  <c r="G166" l="1"/>
  <c r="I166"/>
  <c r="K166"/>
  <c r="M166" l="1"/>
  <c r="K11" i="280"/>
  <c r="J11"/>
  <c r="H11"/>
  <c r="I7"/>
  <c r="G7"/>
  <c r="I11" l="1"/>
  <c r="I20" i="245"/>
  <c r="G11" i="280"/>
  <c r="G20" i="245"/>
  <c r="M7" i="280"/>
  <c r="M11" l="1"/>
  <c r="M20" i="245"/>
  <c r="J11" i="278"/>
  <c r="H11"/>
  <c r="K11"/>
  <c r="I11"/>
  <c r="G11"/>
  <c r="L11" l="1"/>
  <c r="A204" i="245" l="1"/>
  <c r="B204"/>
  <c r="C204"/>
  <c r="D204"/>
  <c r="E204"/>
  <c r="F204"/>
  <c r="H204"/>
  <c r="J204"/>
  <c r="K204"/>
  <c r="L204"/>
  <c r="G204"/>
  <c r="I204" l="1"/>
  <c r="M204" l="1"/>
  <c r="L172" l="1"/>
  <c r="K172"/>
  <c r="J172"/>
  <c r="H172"/>
  <c r="F172"/>
  <c r="E172"/>
  <c r="D172"/>
  <c r="C172"/>
  <c r="B172"/>
  <c r="A172"/>
  <c r="L203"/>
  <c r="K203"/>
  <c r="J203"/>
  <c r="H203"/>
  <c r="F203"/>
  <c r="E203"/>
  <c r="D203"/>
  <c r="C203"/>
  <c r="B203"/>
  <c r="A203"/>
  <c r="L110"/>
  <c r="K110"/>
  <c r="J110"/>
  <c r="H110"/>
  <c r="F110"/>
  <c r="E110"/>
  <c r="D110"/>
  <c r="C110"/>
  <c r="B110"/>
  <c r="A110"/>
  <c r="I10" i="18"/>
  <c r="I110" i="245" s="1"/>
  <c r="G10" i="18"/>
  <c r="M10" l="1"/>
  <c r="G110" i="245"/>
  <c r="M110" l="1"/>
  <c r="I203"/>
  <c r="G203" l="1"/>
  <c r="I12" i="21"/>
  <c r="I172" i="245" s="1"/>
  <c r="G12" i="21"/>
  <c r="M203" i="245" l="1"/>
  <c r="M12" i="21"/>
  <c r="G172" i="245"/>
  <c r="M172" l="1"/>
  <c r="L199" l="1"/>
  <c r="L198"/>
  <c r="L197"/>
  <c r="L196"/>
  <c r="L195"/>
  <c r="K199"/>
  <c r="K198"/>
  <c r="K197"/>
  <c r="K196"/>
  <c r="K195"/>
  <c r="F199"/>
  <c r="F198"/>
  <c r="F197"/>
  <c r="F196"/>
  <c r="F195"/>
  <c r="E199"/>
  <c r="E198"/>
  <c r="E197"/>
  <c r="E196"/>
  <c r="E195"/>
  <c r="C199"/>
  <c r="C198"/>
  <c r="C197"/>
  <c r="C196"/>
  <c r="C195"/>
  <c r="B199"/>
  <c r="B198"/>
  <c r="B197"/>
  <c r="B196"/>
  <c r="B195"/>
  <c r="A200"/>
  <c r="A199"/>
  <c r="A198"/>
  <c r="A197"/>
  <c r="A196"/>
  <c r="A195"/>
  <c r="I9" i="45"/>
  <c r="I199" i="245" s="1"/>
  <c r="G9" i="45"/>
  <c r="I8"/>
  <c r="G8"/>
  <c r="I197" i="245"/>
  <c r="I196"/>
  <c r="I195"/>
  <c r="G149"/>
  <c r="F149"/>
  <c r="E149"/>
  <c r="C149"/>
  <c r="B149"/>
  <c r="A149"/>
  <c r="L202"/>
  <c r="K202"/>
  <c r="J202"/>
  <c r="H202"/>
  <c r="F202"/>
  <c r="E202"/>
  <c r="D202"/>
  <c r="C202"/>
  <c r="B202"/>
  <c r="A202"/>
  <c r="I202"/>
  <c r="G202"/>
  <c r="I198" l="1"/>
  <c r="M195"/>
  <c r="M8" i="45"/>
  <c r="M9"/>
  <c r="G196" i="245"/>
  <c r="G198"/>
  <c r="G195"/>
  <c r="G197"/>
  <c r="G199"/>
  <c r="M199" l="1"/>
  <c r="M198"/>
  <c r="M196"/>
  <c r="M197"/>
  <c r="M202"/>
  <c r="L212" l="1"/>
  <c r="J212"/>
  <c r="H212"/>
  <c r="F212"/>
  <c r="E212"/>
  <c r="D212"/>
  <c r="C212"/>
  <c r="B212"/>
  <c r="A212"/>
  <c r="K13" i="59"/>
  <c r="K212" i="245" s="1"/>
  <c r="I13" i="59"/>
  <c r="I212" i="245" s="1"/>
  <c r="G13" i="59"/>
  <c r="L145" i="245"/>
  <c r="J145"/>
  <c r="H145"/>
  <c r="F145"/>
  <c r="E145"/>
  <c r="D145"/>
  <c r="C145"/>
  <c r="B145"/>
  <c r="A145"/>
  <c r="K7" i="226"/>
  <c r="I7"/>
  <c r="G7"/>
  <c r="L201" i="245"/>
  <c r="K201"/>
  <c r="J201"/>
  <c r="H201"/>
  <c r="F201"/>
  <c r="E201"/>
  <c r="D201"/>
  <c r="C201"/>
  <c r="B201"/>
  <c r="A201"/>
  <c r="I201"/>
  <c r="I145" l="1"/>
  <c r="I10" i="226"/>
  <c r="G145" i="245"/>
  <c r="G10" i="226"/>
  <c r="K145" i="245"/>
  <c r="K10" i="226"/>
  <c r="M201" i="245"/>
  <c r="M13" i="59"/>
  <c r="M212" i="245" s="1"/>
  <c r="G212"/>
  <c r="G201"/>
  <c r="M7" i="226"/>
  <c r="M10" s="1"/>
  <c r="M145" i="245" l="1"/>
  <c r="G13" i="256" l="1"/>
  <c r="G164" i="245" s="1"/>
  <c r="L62" l="1"/>
  <c r="J62"/>
  <c r="H62"/>
  <c r="F62"/>
  <c r="E62"/>
  <c r="D62"/>
  <c r="C62"/>
  <c r="B62"/>
  <c r="A62"/>
  <c r="K12" i="239"/>
  <c r="K62" i="245" s="1"/>
  <c r="I12" i="239"/>
  <c r="I62" i="245" s="1"/>
  <c r="G12" i="239"/>
  <c r="G62" i="245" s="1"/>
  <c r="M12" i="239" l="1"/>
  <c r="M62" i="245" l="1"/>
  <c r="L200"/>
  <c r="K200"/>
  <c r="J200"/>
  <c r="H200"/>
  <c r="F200"/>
  <c r="E200"/>
  <c r="D200"/>
  <c r="C200"/>
  <c r="B200"/>
  <c r="L192"/>
  <c r="K192"/>
  <c r="J192"/>
  <c r="H192"/>
  <c r="F192"/>
  <c r="E192"/>
  <c r="D192"/>
  <c r="C192"/>
  <c r="B192"/>
  <c r="A192"/>
  <c r="I10" i="45"/>
  <c r="G10"/>
  <c r="G17" s="1"/>
  <c r="I12" i="23"/>
  <c r="I192" i="245" s="1"/>
  <c r="G12" i="23"/>
  <c r="I200" i="245" l="1"/>
  <c r="I17" i="45"/>
  <c r="M12" i="23"/>
  <c r="M10" i="45"/>
  <c r="M17" s="1"/>
  <c r="G200" i="245"/>
  <c r="G192"/>
  <c r="M192" l="1"/>
  <c r="M200"/>
  <c r="L87" l="1"/>
  <c r="K87"/>
  <c r="J87"/>
  <c r="H87"/>
  <c r="F87"/>
  <c r="E87"/>
  <c r="D87"/>
  <c r="C87"/>
  <c r="B87"/>
  <c r="A87"/>
  <c r="I16" i="15"/>
  <c r="I87" i="245" s="1"/>
  <c r="G16" i="15"/>
  <c r="G87" i="245" s="1"/>
  <c r="L138"/>
  <c r="M16" i="15" l="1"/>
  <c r="M87" i="245" l="1"/>
  <c r="L17" i="15"/>
  <c r="K17"/>
  <c r="J17"/>
  <c r="E81" i="245"/>
  <c r="C81"/>
  <c r="B81"/>
  <c r="L80"/>
  <c r="K80"/>
  <c r="J80"/>
  <c r="H80"/>
  <c r="F80"/>
  <c r="L81"/>
  <c r="K81"/>
  <c r="J81"/>
  <c r="H81"/>
  <c r="F81"/>
  <c r="E80"/>
  <c r="C80"/>
  <c r="B80"/>
  <c r="A80"/>
  <c r="A81"/>
  <c r="I9" i="15" l="1"/>
  <c r="G9"/>
  <c r="I10"/>
  <c r="G10"/>
  <c r="I81" i="245" l="1"/>
  <c r="M10" i="15"/>
  <c r="G81" i="245"/>
  <c r="I80"/>
  <c r="G80"/>
  <c r="M9" i="15"/>
  <c r="M81" i="245" l="1"/>
  <c r="M80"/>
  <c r="K13" i="256"/>
  <c r="K164" i="245" s="1"/>
  <c r="I13" i="256"/>
  <c r="I164" i="245" s="1"/>
  <c r="M13" i="256" l="1"/>
  <c r="K9"/>
  <c r="K160" i="245" s="1"/>
  <c r="I9" i="256"/>
  <c r="I160" i="245" s="1"/>
  <c r="G9" i="256"/>
  <c r="G160" i="245" s="1"/>
  <c r="L12" i="261"/>
  <c r="J12"/>
  <c r="H12"/>
  <c r="K7"/>
  <c r="I7"/>
  <c r="M164" i="245" l="1"/>
  <c r="I12" i="261"/>
  <c r="I149" i="245"/>
  <c r="K12" i="261"/>
  <c r="K149" i="245"/>
  <c r="M9" i="256"/>
  <c r="M7" i="261"/>
  <c r="G12"/>
  <c r="M160" i="245" l="1"/>
  <c r="M12" i="261"/>
  <c r="M149" i="245"/>
  <c r="L8" i="259"/>
  <c r="L14" i="256"/>
  <c r="J8" i="259"/>
  <c r="H8"/>
  <c r="K7"/>
  <c r="K165" i="245" s="1"/>
  <c r="I7" i="259"/>
  <c r="G7"/>
  <c r="J14" i="256"/>
  <c r="H14"/>
  <c r="K8"/>
  <c r="K159" i="245" s="1"/>
  <c r="I8" i="256"/>
  <c r="I159" i="245" s="1"/>
  <c r="G8" i="256"/>
  <c r="G159" i="245" s="1"/>
  <c r="K7" i="256"/>
  <c r="K158" i="245" s="1"/>
  <c r="I7" i="256"/>
  <c r="I158" i="245" s="1"/>
  <c r="G7" i="256"/>
  <c r="G158" i="245" s="1"/>
  <c r="G8" i="259" l="1"/>
  <c r="G165" i="245"/>
  <c r="I8" i="259"/>
  <c r="I165" i="245"/>
  <c r="G14" i="256"/>
  <c r="K14"/>
  <c r="I14"/>
  <c r="M8"/>
  <c r="M7"/>
  <c r="M7" i="259"/>
  <c r="K8"/>
  <c r="M165" i="245" l="1"/>
  <c r="M159"/>
  <c r="M14" i="256"/>
  <c r="M158" i="245"/>
  <c r="M8" i="259"/>
  <c r="J218" i="245" l="1"/>
  <c r="H218"/>
  <c r="F218"/>
  <c r="E218"/>
  <c r="D218"/>
  <c r="C218"/>
  <c r="B218"/>
  <c r="A218"/>
  <c r="J14" i="253" l="1"/>
  <c r="H14"/>
  <c r="K8"/>
  <c r="I8"/>
  <c r="G8"/>
  <c r="K14" l="1"/>
  <c r="K218" i="245"/>
  <c r="G14" i="253"/>
  <c r="G218" i="245"/>
  <c r="I14" i="253"/>
  <c r="I218" i="245"/>
  <c r="L8" i="253"/>
  <c r="L14" l="1"/>
  <c r="M218" i="245"/>
  <c r="L16"/>
  <c r="K16"/>
  <c r="J16"/>
  <c r="H16"/>
  <c r="F16"/>
  <c r="E16"/>
  <c r="D16"/>
  <c r="C16"/>
  <c r="B16"/>
  <c r="A16"/>
  <c r="I8" i="5"/>
  <c r="I16" i="245" s="1"/>
  <c r="G8" i="5"/>
  <c r="G16" i="245" s="1"/>
  <c r="L194"/>
  <c r="K194"/>
  <c r="J194"/>
  <c r="H194"/>
  <c r="F194"/>
  <c r="E194"/>
  <c r="D194"/>
  <c r="C194"/>
  <c r="B194"/>
  <c r="A194"/>
  <c r="L187"/>
  <c r="K187"/>
  <c r="J187"/>
  <c r="H187"/>
  <c r="F187"/>
  <c r="E187"/>
  <c r="D187"/>
  <c r="C187"/>
  <c r="B187"/>
  <c r="A187"/>
  <c r="M8" i="5" l="1"/>
  <c r="I194" i="245"/>
  <c r="G13" i="11"/>
  <c r="I13"/>
  <c r="K13"/>
  <c r="G194" i="245" l="1"/>
  <c r="M13" i="11"/>
  <c r="M16" i="245"/>
  <c r="M194" l="1"/>
  <c r="L78"/>
  <c r="K78"/>
  <c r="J78"/>
  <c r="H78"/>
  <c r="F78"/>
  <c r="E78"/>
  <c r="D78"/>
  <c r="C78"/>
  <c r="B78"/>
  <c r="A78"/>
  <c r="K13" i="14"/>
  <c r="I12" l="1"/>
  <c r="I78" i="245" s="1"/>
  <c r="G12" i="14"/>
  <c r="M12" l="1"/>
  <c r="G78" i="245"/>
  <c r="M78" l="1"/>
  <c r="L34" l="1"/>
  <c r="K34"/>
  <c r="J34"/>
  <c r="H34"/>
  <c r="F34"/>
  <c r="E34"/>
  <c r="D34"/>
  <c r="C34"/>
  <c r="B34"/>
  <c r="A34"/>
  <c r="I8" i="225"/>
  <c r="I34" i="245" s="1"/>
  <c r="G8" i="225"/>
  <c r="G34" i="245" s="1"/>
  <c r="L109"/>
  <c r="K109"/>
  <c r="J109"/>
  <c r="H109"/>
  <c r="F109"/>
  <c r="E109"/>
  <c r="D109"/>
  <c r="C109"/>
  <c r="B109"/>
  <c r="A109"/>
  <c r="M8" i="225" l="1"/>
  <c r="I9" i="18"/>
  <c r="I109" i="245" s="1"/>
  <c r="G9" i="18"/>
  <c r="M34" i="245" l="1"/>
  <c r="M9" i="18"/>
  <c r="G109" i="245"/>
  <c r="M109" l="1"/>
  <c r="L209" l="1"/>
  <c r="J209"/>
  <c r="H209"/>
  <c r="F209"/>
  <c r="E209"/>
  <c r="C209"/>
  <c r="B209"/>
  <c r="A209"/>
  <c r="L191"/>
  <c r="K191"/>
  <c r="J191"/>
  <c r="H191"/>
  <c r="F191"/>
  <c r="E191"/>
  <c r="D191"/>
  <c r="C191"/>
  <c r="B191"/>
  <c r="A191"/>
  <c r="I11" i="23" l="1"/>
  <c r="G11"/>
  <c r="M11" l="1"/>
  <c r="G191" i="245"/>
  <c r="I191"/>
  <c r="M191" l="1"/>
  <c r="K8" i="16" l="1"/>
  <c r="L79" i="245" l="1"/>
  <c r="K79"/>
  <c r="J79"/>
  <c r="H79"/>
  <c r="F79"/>
  <c r="E79"/>
  <c r="D79"/>
  <c r="C79"/>
  <c r="B79"/>
  <c r="A79"/>
  <c r="I13" i="14"/>
  <c r="G13"/>
  <c r="K10" i="9"/>
  <c r="G79" i="245" l="1"/>
  <c r="I79"/>
  <c r="M13" i="14"/>
  <c r="K10" i="59"/>
  <c r="I10"/>
  <c r="G10"/>
  <c r="I209" i="245" l="1"/>
  <c r="G209"/>
  <c r="K209"/>
  <c r="M79"/>
  <c r="M10" i="59"/>
  <c r="M209" i="245" l="1"/>
  <c r="K14" i="164"/>
  <c r="K157" i="245" s="1"/>
  <c r="I14" i="164"/>
  <c r="G14"/>
  <c r="G157" i="245" s="1"/>
  <c r="I157" l="1"/>
  <c r="M14" i="164"/>
  <c r="M15" s="1"/>
  <c r="L182" i="245"/>
  <c r="K182"/>
  <c r="J182"/>
  <c r="H182"/>
  <c r="F182"/>
  <c r="E182"/>
  <c r="D182"/>
  <c r="C182"/>
  <c r="B182"/>
  <c r="A182"/>
  <c r="I12" i="22"/>
  <c r="G12"/>
  <c r="L35" i="245"/>
  <c r="J35"/>
  <c r="H35"/>
  <c r="F35"/>
  <c r="E35"/>
  <c r="D35"/>
  <c r="C35"/>
  <c r="B35"/>
  <c r="A35"/>
  <c r="M157" l="1"/>
  <c r="M167" s="1"/>
  <c r="M12" i="22"/>
  <c r="I182" i="245"/>
  <c r="G182"/>
  <c r="K7" i="16"/>
  <c r="M182" i="245" l="1"/>
  <c r="K9" i="225"/>
  <c r="I9"/>
  <c r="G9"/>
  <c r="K35" i="245" l="1"/>
  <c r="G35"/>
  <c r="I35"/>
  <c r="M9" i="225"/>
  <c r="L57" i="245"/>
  <c r="J57"/>
  <c r="H57"/>
  <c r="F57"/>
  <c r="E57"/>
  <c r="D57"/>
  <c r="C57"/>
  <c r="B57"/>
  <c r="A57"/>
  <c r="C54"/>
  <c r="K7" i="239"/>
  <c r="I7"/>
  <c r="G7"/>
  <c r="L184" i="245"/>
  <c r="K184"/>
  <c r="J184"/>
  <c r="H184"/>
  <c r="F184"/>
  <c r="E184"/>
  <c r="D184"/>
  <c r="C184"/>
  <c r="B184"/>
  <c r="A184"/>
  <c r="I14" i="22"/>
  <c r="G14"/>
  <c r="F14" i="13"/>
  <c r="I7" i="6"/>
  <c r="G7"/>
  <c r="I8" i="233"/>
  <c r="G8"/>
  <c r="I57" i="245" l="1"/>
  <c r="I184"/>
  <c r="G57"/>
  <c r="K57"/>
  <c r="M35"/>
  <c r="M14" i="22"/>
  <c r="M7" i="239"/>
  <c r="G184" i="245"/>
  <c r="M184" l="1"/>
  <c r="M57"/>
  <c r="I8" i="16"/>
  <c r="G8"/>
  <c r="I7"/>
  <c r="G7"/>
  <c r="L88" i="245"/>
  <c r="K88"/>
  <c r="J88"/>
  <c r="H88"/>
  <c r="F88"/>
  <c r="E88"/>
  <c r="D88"/>
  <c r="C88"/>
  <c r="B88"/>
  <c r="A88"/>
  <c r="J16" i="16"/>
  <c r="H16"/>
  <c r="G88" i="245" l="1"/>
  <c r="I88"/>
  <c r="M7" i="16"/>
  <c r="M8"/>
  <c r="M88" i="245" l="1"/>
  <c r="K13" i="13"/>
  <c r="I7" i="12"/>
  <c r="G7"/>
  <c r="I10" i="233"/>
  <c r="G10"/>
  <c r="G8" i="12"/>
  <c r="M7" l="1"/>
  <c r="M10" i="233"/>
  <c r="I11" i="6"/>
  <c r="G11"/>
  <c r="L130" i="245" l="1"/>
  <c r="J130"/>
  <c r="H130"/>
  <c r="F130"/>
  <c r="E130"/>
  <c r="D130"/>
  <c r="C130"/>
  <c r="B130"/>
  <c r="A130"/>
  <c r="I8" i="9"/>
  <c r="G8"/>
  <c r="K8"/>
  <c r="L12" i="233"/>
  <c r="K12"/>
  <c r="J12"/>
  <c r="H12"/>
  <c r="L19" i="59"/>
  <c r="J19"/>
  <c r="H19"/>
  <c r="L29" i="245"/>
  <c r="K29"/>
  <c r="J29"/>
  <c r="I29"/>
  <c r="H29"/>
  <c r="G29"/>
  <c r="F29"/>
  <c r="E29"/>
  <c r="D29"/>
  <c r="C29"/>
  <c r="B29"/>
  <c r="A29"/>
  <c r="L28"/>
  <c r="J28"/>
  <c r="H28"/>
  <c r="F28"/>
  <c r="E28"/>
  <c r="D28"/>
  <c r="C28"/>
  <c r="B28"/>
  <c r="A28"/>
  <c r="L27"/>
  <c r="K27"/>
  <c r="J27"/>
  <c r="H27"/>
  <c r="F27"/>
  <c r="E27"/>
  <c r="D27"/>
  <c r="C27"/>
  <c r="B27"/>
  <c r="A27"/>
  <c r="L217"/>
  <c r="K217"/>
  <c r="J217"/>
  <c r="H217"/>
  <c r="F217"/>
  <c r="E217"/>
  <c r="D217"/>
  <c r="C217"/>
  <c r="B217"/>
  <c r="A217"/>
  <c r="L216"/>
  <c r="J216"/>
  <c r="H216"/>
  <c r="F216"/>
  <c r="E216"/>
  <c r="D216"/>
  <c r="C216"/>
  <c r="B216"/>
  <c r="A216"/>
  <c r="L213"/>
  <c r="J213"/>
  <c r="H213"/>
  <c r="F213"/>
  <c r="E213"/>
  <c r="D213"/>
  <c r="C213"/>
  <c r="B213"/>
  <c r="A213"/>
  <c r="L211"/>
  <c r="J211"/>
  <c r="H211"/>
  <c r="F211"/>
  <c r="E211"/>
  <c r="D211"/>
  <c r="C211"/>
  <c r="B211"/>
  <c r="A211"/>
  <c r="L210"/>
  <c r="J210"/>
  <c r="H210"/>
  <c r="F210"/>
  <c r="E210"/>
  <c r="D210"/>
  <c r="C210"/>
  <c r="B210"/>
  <c r="A210"/>
  <c r="L208"/>
  <c r="J208"/>
  <c r="H208"/>
  <c r="F208"/>
  <c r="E208"/>
  <c r="D208"/>
  <c r="C208"/>
  <c r="B208"/>
  <c r="A208"/>
  <c r="L207"/>
  <c r="K207"/>
  <c r="J207"/>
  <c r="H207"/>
  <c r="F207"/>
  <c r="E207"/>
  <c r="D207"/>
  <c r="C207"/>
  <c r="B207"/>
  <c r="A207"/>
  <c r="L193"/>
  <c r="K193"/>
  <c r="J193"/>
  <c r="H193"/>
  <c r="F193"/>
  <c r="E193"/>
  <c r="D193"/>
  <c r="C193"/>
  <c r="B193"/>
  <c r="A193"/>
  <c r="L190"/>
  <c r="K190"/>
  <c r="J190"/>
  <c r="H190"/>
  <c r="F190"/>
  <c r="E190"/>
  <c r="D190"/>
  <c r="C190"/>
  <c r="B190"/>
  <c r="A190"/>
  <c r="L189"/>
  <c r="K189"/>
  <c r="J189"/>
  <c r="H189"/>
  <c r="F189"/>
  <c r="E189"/>
  <c r="D189"/>
  <c r="C189"/>
  <c r="B189"/>
  <c r="A189"/>
  <c r="L188"/>
  <c r="K188"/>
  <c r="J188"/>
  <c r="H188"/>
  <c r="F188"/>
  <c r="E188"/>
  <c r="D188"/>
  <c r="C188"/>
  <c r="B188"/>
  <c r="A188"/>
  <c r="L186"/>
  <c r="K186"/>
  <c r="J186"/>
  <c r="H186"/>
  <c r="F186"/>
  <c r="E186"/>
  <c r="D186"/>
  <c r="C186"/>
  <c r="B186"/>
  <c r="A186"/>
  <c r="L185"/>
  <c r="K185"/>
  <c r="J185"/>
  <c r="H185"/>
  <c r="F185"/>
  <c r="E185"/>
  <c r="D185"/>
  <c r="C185"/>
  <c r="B185"/>
  <c r="L183"/>
  <c r="K183"/>
  <c r="J183"/>
  <c r="H183"/>
  <c r="F183"/>
  <c r="E183"/>
  <c r="D183"/>
  <c r="C183"/>
  <c r="B183"/>
  <c r="L181"/>
  <c r="K181"/>
  <c r="J181"/>
  <c r="H181"/>
  <c r="F181"/>
  <c r="E181"/>
  <c r="D181"/>
  <c r="C181"/>
  <c r="B181"/>
  <c r="L180"/>
  <c r="K180"/>
  <c r="J180"/>
  <c r="H180"/>
  <c r="F180"/>
  <c r="E180"/>
  <c r="D180"/>
  <c r="C180"/>
  <c r="B180"/>
  <c r="L179"/>
  <c r="K179"/>
  <c r="J179"/>
  <c r="H179"/>
  <c r="F179"/>
  <c r="E179"/>
  <c r="D179"/>
  <c r="C179"/>
  <c r="B179"/>
  <c r="L178"/>
  <c r="K178"/>
  <c r="J178"/>
  <c r="H178"/>
  <c r="F178"/>
  <c r="E178"/>
  <c r="D178"/>
  <c r="C178"/>
  <c r="B178"/>
  <c r="A185"/>
  <c r="A183"/>
  <c r="A181"/>
  <c r="A180"/>
  <c r="A179"/>
  <c r="A178"/>
  <c r="L177"/>
  <c r="K177"/>
  <c r="J177"/>
  <c r="H177"/>
  <c r="F177"/>
  <c r="E177"/>
  <c r="D177"/>
  <c r="C177"/>
  <c r="B177"/>
  <c r="A177"/>
  <c r="L176"/>
  <c r="K176"/>
  <c r="J176"/>
  <c r="H176"/>
  <c r="F176"/>
  <c r="E176"/>
  <c r="D176"/>
  <c r="C176"/>
  <c r="B176"/>
  <c r="L174"/>
  <c r="K174"/>
  <c r="J174"/>
  <c r="H174"/>
  <c r="F174"/>
  <c r="E174"/>
  <c r="D174"/>
  <c r="C174"/>
  <c r="B174"/>
  <c r="L171"/>
  <c r="K171"/>
  <c r="J171"/>
  <c r="H171"/>
  <c r="F171"/>
  <c r="E171"/>
  <c r="D171"/>
  <c r="C171"/>
  <c r="B171"/>
  <c r="L170"/>
  <c r="K170"/>
  <c r="J170"/>
  <c r="H170"/>
  <c r="F170"/>
  <c r="E170"/>
  <c r="D170"/>
  <c r="C170"/>
  <c r="B170"/>
  <c r="A176"/>
  <c r="A174"/>
  <c r="A171"/>
  <c r="A170"/>
  <c r="L168"/>
  <c r="K168"/>
  <c r="J168"/>
  <c r="H168"/>
  <c r="F168"/>
  <c r="E168"/>
  <c r="D168"/>
  <c r="C168"/>
  <c r="B168"/>
  <c r="A168"/>
  <c r="M11" i="6"/>
  <c r="L72" i="245"/>
  <c r="J72"/>
  <c r="H72"/>
  <c r="F72"/>
  <c r="E72"/>
  <c r="D72"/>
  <c r="C72"/>
  <c r="B72"/>
  <c r="A72"/>
  <c r="K14" i="12"/>
  <c r="I14"/>
  <c r="G14"/>
  <c r="L167" i="245"/>
  <c r="L144"/>
  <c r="L142"/>
  <c r="L141"/>
  <c r="L139"/>
  <c r="L137"/>
  <c r="L134"/>
  <c r="L133"/>
  <c r="L132"/>
  <c r="L131"/>
  <c r="L125"/>
  <c r="L124"/>
  <c r="L123"/>
  <c r="L122"/>
  <c r="L121"/>
  <c r="L120"/>
  <c r="L119"/>
  <c r="L118"/>
  <c r="L117"/>
  <c r="L116"/>
  <c r="L115"/>
  <c r="L114"/>
  <c r="L113"/>
  <c r="L112"/>
  <c r="L111"/>
  <c r="L108"/>
  <c r="L107"/>
  <c r="L106"/>
  <c r="L105"/>
  <c r="L104"/>
  <c r="L103"/>
  <c r="L102"/>
  <c r="L101"/>
  <c r="L100"/>
  <c r="L99"/>
  <c r="L98"/>
  <c r="L97"/>
  <c r="L95"/>
  <c r="L94"/>
  <c r="L93"/>
  <c r="L91"/>
  <c r="L90"/>
  <c r="L89"/>
  <c r="L86"/>
  <c r="L85"/>
  <c r="L84"/>
  <c r="L83"/>
  <c r="L77"/>
  <c r="L76"/>
  <c r="L74"/>
  <c r="L73"/>
  <c r="L71"/>
  <c r="L70"/>
  <c r="L69"/>
  <c r="L68"/>
  <c r="L67"/>
  <c r="L66"/>
  <c r="L65"/>
  <c r="L64"/>
  <c r="L63"/>
  <c r="L61"/>
  <c r="L60"/>
  <c r="L59"/>
  <c r="L58"/>
  <c r="L56"/>
  <c r="L55"/>
  <c r="L54"/>
  <c r="L52"/>
  <c r="L51"/>
  <c r="L50"/>
  <c r="L49"/>
  <c r="L48"/>
  <c r="L47"/>
  <c r="L46"/>
  <c r="L45"/>
  <c r="L44"/>
  <c r="L43"/>
  <c r="L42"/>
  <c r="L41"/>
  <c r="L40"/>
  <c r="L38"/>
  <c r="L37"/>
  <c r="L36"/>
  <c r="L33"/>
  <c r="L32"/>
  <c r="L31"/>
  <c r="L30"/>
  <c r="L26"/>
  <c r="L25"/>
  <c r="L24"/>
  <c r="L23"/>
  <c r="L21"/>
  <c r="L19"/>
  <c r="L18"/>
  <c r="L17"/>
  <c r="L15"/>
  <c r="L14"/>
  <c r="L13"/>
  <c r="L12"/>
  <c r="L11"/>
  <c r="L10"/>
  <c r="L9"/>
  <c r="L8"/>
  <c r="L7"/>
  <c r="L6"/>
  <c r="K144"/>
  <c r="K142"/>
  <c r="K141"/>
  <c r="K139"/>
  <c r="K138"/>
  <c r="K132"/>
  <c r="K125"/>
  <c r="K124"/>
  <c r="K123"/>
  <c r="K122"/>
  <c r="K121"/>
  <c r="K120"/>
  <c r="K119"/>
  <c r="K118"/>
  <c r="K116"/>
  <c r="K115"/>
  <c r="K114"/>
  <c r="K113"/>
  <c r="K108"/>
  <c r="K107"/>
  <c r="K106"/>
  <c r="K105"/>
  <c r="K104"/>
  <c r="K103"/>
  <c r="K102"/>
  <c r="K101"/>
  <c r="K100"/>
  <c r="K99"/>
  <c r="K98"/>
  <c r="K97"/>
  <c r="K95"/>
  <c r="K94"/>
  <c r="K89"/>
  <c r="K86"/>
  <c r="K85"/>
  <c r="K84"/>
  <c r="K83"/>
  <c r="K77"/>
  <c r="K76"/>
  <c r="K74"/>
  <c r="K73"/>
  <c r="K69"/>
  <c r="K68"/>
  <c r="K67"/>
  <c r="K66"/>
  <c r="K65"/>
  <c r="K56"/>
  <c r="K40"/>
  <c r="K38"/>
  <c r="K37"/>
  <c r="K36"/>
  <c r="K33"/>
  <c r="K32"/>
  <c r="K31"/>
  <c r="K30"/>
  <c r="K26"/>
  <c r="K25"/>
  <c r="K24"/>
  <c r="K23"/>
  <c r="K21"/>
  <c r="K19"/>
  <c r="K18"/>
  <c r="K17"/>
  <c r="K15"/>
  <c r="K14"/>
  <c r="K13"/>
  <c r="K12"/>
  <c r="K11"/>
  <c r="K10"/>
  <c r="K9"/>
  <c r="K8"/>
  <c r="K7"/>
  <c r="K6"/>
  <c r="J149"/>
  <c r="J144"/>
  <c r="J142"/>
  <c r="J141"/>
  <c r="J139"/>
  <c r="J138"/>
  <c r="J137"/>
  <c r="J134"/>
  <c r="J133"/>
  <c r="J132"/>
  <c r="J131"/>
  <c r="J125"/>
  <c r="J124"/>
  <c r="J123"/>
  <c r="J122"/>
  <c r="J121"/>
  <c r="J120"/>
  <c r="J119"/>
  <c r="J118"/>
  <c r="J117"/>
  <c r="J116"/>
  <c r="J115"/>
  <c r="J114"/>
  <c r="J113"/>
  <c r="J112"/>
  <c r="J111"/>
  <c r="J108"/>
  <c r="J107"/>
  <c r="J106"/>
  <c r="J105"/>
  <c r="J104"/>
  <c r="J103"/>
  <c r="J102"/>
  <c r="J101"/>
  <c r="J100"/>
  <c r="J99"/>
  <c r="J98"/>
  <c r="J97"/>
  <c r="J95"/>
  <c r="J94"/>
  <c r="J93"/>
  <c r="J91"/>
  <c r="J90"/>
  <c r="J89"/>
  <c r="J86"/>
  <c r="J85"/>
  <c r="J84"/>
  <c r="J83"/>
  <c r="J77"/>
  <c r="J76"/>
  <c r="J74"/>
  <c r="J73"/>
  <c r="J71"/>
  <c r="J70"/>
  <c r="J69"/>
  <c r="J68"/>
  <c r="J67"/>
  <c r="J66"/>
  <c r="J65"/>
  <c r="J64"/>
  <c r="J63"/>
  <c r="J61"/>
  <c r="J60"/>
  <c r="J59"/>
  <c r="J58"/>
  <c r="J56"/>
  <c r="J55"/>
  <c r="J54"/>
  <c r="J52"/>
  <c r="J51"/>
  <c r="J50"/>
  <c r="J49"/>
  <c r="J48"/>
  <c r="J47"/>
  <c r="J46"/>
  <c r="J45"/>
  <c r="J44"/>
  <c r="J43"/>
  <c r="J42"/>
  <c r="J41"/>
  <c r="J40"/>
  <c r="J38"/>
  <c r="J37"/>
  <c r="J36"/>
  <c r="J33"/>
  <c r="J32"/>
  <c r="J31"/>
  <c r="J30"/>
  <c r="J26"/>
  <c r="J25"/>
  <c r="J24"/>
  <c r="J23"/>
  <c r="J21"/>
  <c r="J19"/>
  <c r="J18"/>
  <c r="J17"/>
  <c r="J15"/>
  <c r="J14"/>
  <c r="J13"/>
  <c r="J12"/>
  <c r="J11"/>
  <c r="J10"/>
  <c r="J9"/>
  <c r="J8"/>
  <c r="J7"/>
  <c r="J6"/>
  <c r="H149"/>
  <c r="H144"/>
  <c r="H142"/>
  <c r="H141"/>
  <c r="H139"/>
  <c r="H138"/>
  <c r="H137"/>
  <c r="H134"/>
  <c r="H133"/>
  <c r="H132"/>
  <c r="H131"/>
  <c r="H125"/>
  <c r="H124"/>
  <c r="H123"/>
  <c r="H122"/>
  <c r="H121"/>
  <c r="H120"/>
  <c r="H119"/>
  <c r="H118"/>
  <c r="H117"/>
  <c r="H116"/>
  <c r="H115"/>
  <c r="H114"/>
  <c r="H113"/>
  <c r="H112"/>
  <c r="H111"/>
  <c r="H108"/>
  <c r="H107"/>
  <c r="H106"/>
  <c r="H105"/>
  <c r="H104"/>
  <c r="H103"/>
  <c r="H102"/>
  <c r="H101"/>
  <c r="H100"/>
  <c r="H99"/>
  <c r="H98"/>
  <c r="H97"/>
  <c r="H95"/>
  <c r="H94"/>
  <c r="H93"/>
  <c r="H91"/>
  <c r="H90"/>
  <c r="H89"/>
  <c r="H86"/>
  <c r="H85"/>
  <c r="H84"/>
  <c r="H83"/>
  <c r="H77"/>
  <c r="H76"/>
  <c r="H74"/>
  <c r="H73"/>
  <c r="H71"/>
  <c r="H70"/>
  <c r="H69"/>
  <c r="H68"/>
  <c r="H67"/>
  <c r="H66"/>
  <c r="H65"/>
  <c r="H64"/>
  <c r="H63"/>
  <c r="H61"/>
  <c r="H60"/>
  <c r="H59"/>
  <c r="H58"/>
  <c r="H56"/>
  <c r="H55"/>
  <c r="H54"/>
  <c r="H52"/>
  <c r="H51"/>
  <c r="H50"/>
  <c r="H49"/>
  <c r="H48"/>
  <c r="H47"/>
  <c r="H46"/>
  <c r="H45"/>
  <c r="H44"/>
  <c r="H43"/>
  <c r="H42"/>
  <c r="H41"/>
  <c r="H40"/>
  <c r="H38"/>
  <c r="H37"/>
  <c r="H36"/>
  <c r="H33"/>
  <c r="H32"/>
  <c r="H31"/>
  <c r="H30"/>
  <c r="H26"/>
  <c r="H25"/>
  <c r="H24"/>
  <c r="H23"/>
  <c r="H21"/>
  <c r="H19"/>
  <c r="H18"/>
  <c r="H17"/>
  <c r="H15"/>
  <c r="H14"/>
  <c r="H13"/>
  <c r="H12"/>
  <c r="H11"/>
  <c r="H10"/>
  <c r="H9"/>
  <c r="H8"/>
  <c r="H7"/>
  <c r="H6"/>
  <c r="F144"/>
  <c r="F142"/>
  <c r="F141"/>
  <c r="F139"/>
  <c r="F138"/>
  <c r="F137"/>
  <c r="F134"/>
  <c r="F133"/>
  <c r="F132"/>
  <c r="F131"/>
  <c r="F125"/>
  <c r="F124"/>
  <c r="F123"/>
  <c r="F122"/>
  <c r="F121"/>
  <c r="F120"/>
  <c r="F119"/>
  <c r="F118"/>
  <c r="F117"/>
  <c r="F116"/>
  <c r="F115"/>
  <c r="F114"/>
  <c r="F113"/>
  <c r="F112"/>
  <c r="F111"/>
  <c r="F108"/>
  <c r="F107"/>
  <c r="F106"/>
  <c r="F105"/>
  <c r="F104"/>
  <c r="F103"/>
  <c r="F102"/>
  <c r="F101"/>
  <c r="F100"/>
  <c r="F99"/>
  <c r="F98"/>
  <c r="F97"/>
  <c r="F95"/>
  <c r="F94"/>
  <c r="F93"/>
  <c r="F91"/>
  <c r="F90"/>
  <c r="F89"/>
  <c r="F86"/>
  <c r="F85"/>
  <c r="F84"/>
  <c r="F83"/>
  <c r="F77"/>
  <c r="F76"/>
  <c r="F74"/>
  <c r="F73"/>
  <c r="F71"/>
  <c r="F70"/>
  <c r="F69"/>
  <c r="F68"/>
  <c r="F67"/>
  <c r="F66"/>
  <c r="F65"/>
  <c r="F64"/>
  <c r="F63"/>
  <c r="F61"/>
  <c r="F60"/>
  <c r="F59"/>
  <c r="F58"/>
  <c r="F56"/>
  <c r="F55"/>
  <c r="F54"/>
  <c r="F52"/>
  <c r="F51"/>
  <c r="F50"/>
  <c r="F49"/>
  <c r="F48"/>
  <c r="F47"/>
  <c r="F46"/>
  <c r="F45"/>
  <c r="F44"/>
  <c r="F43"/>
  <c r="F42"/>
  <c r="F41"/>
  <c r="F40"/>
  <c r="F38"/>
  <c r="F37"/>
  <c r="F36"/>
  <c r="F33"/>
  <c r="F32"/>
  <c r="F31"/>
  <c r="F30"/>
  <c r="F26"/>
  <c r="F25"/>
  <c r="F24"/>
  <c r="F23"/>
  <c r="F21"/>
  <c r="F19"/>
  <c r="F18"/>
  <c r="F17"/>
  <c r="F15"/>
  <c r="F14"/>
  <c r="F13"/>
  <c r="F12"/>
  <c r="F11"/>
  <c r="F10"/>
  <c r="F9"/>
  <c r="F8"/>
  <c r="F7"/>
  <c r="F6"/>
  <c r="E144"/>
  <c r="E142"/>
  <c r="E141"/>
  <c r="E139"/>
  <c r="E138"/>
  <c r="E137"/>
  <c r="E134"/>
  <c r="E133"/>
  <c r="E132"/>
  <c r="E131"/>
  <c r="E125"/>
  <c r="E124"/>
  <c r="E123"/>
  <c r="E122"/>
  <c r="E121"/>
  <c r="E120"/>
  <c r="E119"/>
  <c r="E118"/>
  <c r="E117"/>
  <c r="E116"/>
  <c r="E115"/>
  <c r="E114"/>
  <c r="E113"/>
  <c r="E112"/>
  <c r="E111"/>
  <c r="E108"/>
  <c r="E107"/>
  <c r="E106"/>
  <c r="E105"/>
  <c r="E104"/>
  <c r="E103"/>
  <c r="E102"/>
  <c r="E101"/>
  <c r="E100"/>
  <c r="E99"/>
  <c r="E98"/>
  <c r="E97"/>
  <c r="E95"/>
  <c r="E94"/>
  <c r="E93"/>
  <c r="E91"/>
  <c r="E90"/>
  <c r="E89"/>
  <c r="E86"/>
  <c r="E85"/>
  <c r="E84"/>
  <c r="E83"/>
  <c r="E77"/>
  <c r="E76"/>
  <c r="E74"/>
  <c r="E73"/>
  <c r="E71"/>
  <c r="E70"/>
  <c r="E69"/>
  <c r="E68"/>
  <c r="E67"/>
  <c r="E66"/>
  <c r="E65"/>
  <c r="E64"/>
  <c r="E63"/>
  <c r="E61"/>
  <c r="E60"/>
  <c r="E59"/>
  <c r="E58"/>
  <c r="E56"/>
  <c r="E55"/>
  <c r="E54"/>
  <c r="E52"/>
  <c r="E51"/>
  <c r="E50"/>
  <c r="E49"/>
  <c r="E48"/>
  <c r="E47"/>
  <c r="E46"/>
  <c r="E45"/>
  <c r="E44"/>
  <c r="E43"/>
  <c r="E42"/>
  <c r="E41"/>
  <c r="E40"/>
  <c r="E38"/>
  <c r="E37"/>
  <c r="E36"/>
  <c r="E33"/>
  <c r="E32"/>
  <c r="E31"/>
  <c r="E30"/>
  <c r="E26"/>
  <c r="E25"/>
  <c r="E24"/>
  <c r="E23"/>
  <c r="E21"/>
  <c r="E19"/>
  <c r="E18"/>
  <c r="E17"/>
  <c r="E15"/>
  <c r="E14"/>
  <c r="E13"/>
  <c r="E12"/>
  <c r="E11"/>
  <c r="E10"/>
  <c r="E9"/>
  <c r="E8"/>
  <c r="E7"/>
  <c r="E6"/>
  <c r="D149"/>
  <c r="D144"/>
  <c r="D142"/>
  <c r="D141"/>
  <c r="D139"/>
  <c r="D138"/>
  <c r="D137"/>
  <c r="D134"/>
  <c r="D133"/>
  <c r="D132"/>
  <c r="D131"/>
  <c r="D125"/>
  <c r="D124"/>
  <c r="D123"/>
  <c r="D122"/>
  <c r="D121"/>
  <c r="D120"/>
  <c r="D119"/>
  <c r="D118"/>
  <c r="D117"/>
  <c r="D116"/>
  <c r="D115"/>
  <c r="D114"/>
  <c r="D113"/>
  <c r="D112"/>
  <c r="D111"/>
  <c r="D108"/>
  <c r="D107"/>
  <c r="D106"/>
  <c r="D105"/>
  <c r="D104"/>
  <c r="D103"/>
  <c r="D102"/>
  <c r="D101"/>
  <c r="D100"/>
  <c r="D99"/>
  <c r="D98"/>
  <c r="D97"/>
  <c r="D95"/>
  <c r="D94"/>
  <c r="D93"/>
  <c r="D91"/>
  <c r="D90"/>
  <c r="D89"/>
  <c r="D86"/>
  <c r="D85"/>
  <c r="D84"/>
  <c r="D83"/>
  <c r="D77"/>
  <c r="D76"/>
  <c r="D74"/>
  <c r="D73"/>
  <c r="D71"/>
  <c r="D70"/>
  <c r="D69"/>
  <c r="D68"/>
  <c r="D67"/>
  <c r="D66"/>
  <c r="D65"/>
  <c r="D64"/>
  <c r="D63"/>
  <c r="D61"/>
  <c r="D60"/>
  <c r="D59"/>
  <c r="D58"/>
  <c r="D56"/>
  <c r="D55"/>
  <c r="D54"/>
  <c r="D52"/>
  <c r="D51"/>
  <c r="D50"/>
  <c r="D49"/>
  <c r="D48"/>
  <c r="D47"/>
  <c r="D46"/>
  <c r="D45"/>
  <c r="D44"/>
  <c r="D43"/>
  <c r="D42"/>
  <c r="D41"/>
  <c r="D40"/>
  <c r="D38"/>
  <c r="D37"/>
  <c r="D36"/>
  <c r="D33"/>
  <c r="D32"/>
  <c r="D31"/>
  <c r="D30"/>
  <c r="D26"/>
  <c r="D25"/>
  <c r="D24"/>
  <c r="D23"/>
  <c r="D21"/>
  <c r="D19"/>
  <c r="D18"/>
  <c r="D17"/>
  <c r="D15"/>
  <c r="D14"/>
  <c r="D13"/>
  <c r="D12"/>
  <c r="D11"/>
  <c r="D10"/>
  <c r="D9"/>
  <c r="D8"/>
  <c r="D7"/>
  <c r="D6"/>
  <c r="C144"/>
  <c r="C142"/>
  <c r="C141"/>
  <c r="C139"/>
  <c r="C138"/>
  <c r="C137"/>
  <c r="C134"/>
  <c r="C133"/>
  <c r="C132"/>
  <c r="C131"/>
  <c r="C125"/>
  <c r="C124"/>
  <c r="C123"/>
  <c r="C122"/>
  <c r="C121"/>
  <c r="C120"/>
  <c r="C119"/>
  <c r="C118"/>
  <c r="C117"/>
  <c r="C116"/>
  <c r="C115"/>
  <c r="C114"/>
  <c r="C113"/>
  <c r="C112"/>
  <c r="C111"/>
  <c r="C108"/>
  <c r="C107"/>
  <c r="C106"/>
  <c r="C105"/>
  <c r="C104"/>
  <c r="C103"/>
  <c r="C102"/>
  <c r="C101"/>
  <c r="C100"/>
  <c r="C99"/>
  <c r="C98"/>
  <c r="C97"/>
  <c r="C95"/>
  <c r="C94"/>
  <c r="C93"/>
  <c r="C91"/>
  <c r="C90"/>
  <c r="C89"/>
  <c r="C86"/>
  <c r="C85"/>
  <c r="C84"/>
  <c r="C83"/>
  <c r="C77"/>
  <c r="C76"/>
  <c r="C74"/>
  <c r="C73"/>
  <c r="C71"/>
  <c r="C70"/>
  <c r="C69"/>
  <c r="C68"/>
  <c r="C67"/>
  <c r="C66"/>
  <c r="C65"/>
  <c r="C64"/>
  <c r="C63"/>
  <c r="C61"/>
  <c r="C60"/>
  <c r="C59"/>
  <c r="C58"/>
  <c r="C56"/>
  <c r="C55"/>
  <c r="C52"/>
  <c r="C51"/>
  <c r="C50"/>
  <c r="C49"/>
  <c r="C48"/>
  <c r="C47"/>
  <c r="C46"/>
  <c r="C45"/>
  <c r="C44"/>
  <c r="C43"/>
  <c r="C42"/>
  <c r="C41"/>
  <c r="C40"/>
  <c r="C38"/>
  <c r="C37"/>
  <c r="C36"/>
  <c r="C33"/>
  <c r="C32"/>
  <c r="C31"/>
  <c r="C30"/>
  <c r="C26"/>
  <c r="C25"/>
  <c r="C24"/>
  <c r="C23"/>
  <c r="C21"/>
  <c r="C19"/>
  <c r="C18"/>
  <c r="C17"/>
  <c r="C15"/>
  <c r="C14"/>
  <c r="C13"/>
  <c r="C12"/>
  <c r="C11"/>
  <c r="C10"/>
  <c r="C9"/>
  <c r="C8"/>
  <c r="C7"/>
  <c r="C6"/>
  <c r="B144"/>
  <c r="B142"/>
  <c r="B141"/>
  <c r="B139"/>
  <c r="B138"/>
  <c r="B137"/>
  <c r="B134"/>
  <c r="B133"/>
  <c r="B132"/>
  <c r="B131"/>
  <c r="B125"/>
  <c r="B124"/>
  <c r="B123"/>
  <c r="B122"/>
  <c r="B121"/>
  <c r="B120"/>
  <c r="B119"/>
  <c r="B118"/>
  <c r="B117"/>
  <c r="B116"/>
  <c r="B115"/>
  <c r="B114"/>
  <c r="B113"/>
  <c r="B112"/>
  <c r="B111"/>
  <c r="B108"/>
  <c r="B107"/>
  <c r="B106"/>
  <c r="B105"/>
  <c r="B104"/>
  <c r="B103"/>
  <c r="B102"/>
  <c r="B101"/>
  <c r="B100"/>
  <c r="B99"/>
  <c r="B98"/>
  <c r="B97"/>
  <c r="B95"/>
  <c r="B94"/>
  <c r="B93"/>
  <c r="B91"/>
  <c r="B90"/>
  <c r="B89"/>
  <c r="B86"/>
  <c r="B85"/>
  <c r="B84"/>
  <c r="B83"/>
  <c r="B77"/>
  <c r="B76"/>
  <c r="B74"/>
  <c r="B73"/>
  <c r="B71"/>
  <c r="B70"/>
  <c r="B69"/>
  <c r="B68"/>
  <c r="B67"/>
  <c r="B66"/>
  <c r="B65"/>
  <c r="B64"/>
  <c r="B63"/>
  <c r="B61"/>
  <c r="B60"/>
  <c r="B59"/>
  <c r="B58"/>
  <c r="B56"/>
  <c r="B55"/>
  <c r="B54"/>
  <c r="B52"/>
  <c r="B51"/>
  <c r="B50"/>
  <c r="B49"/>
  <c r="B48"/>
  <c r="B47"/>
  <c r="B46"/>
  <c r="B45"/>
  <c r="B44"/>
  <c r="B43"/>
  <c r="B42"/>
  <c r="B41"/>
  <c r="B40"/>
  <c r="B38"/>
  <c r="B37"/>
  <c r="B36"/>
  <c r="B33"/>
  <c r="B32"/>
  <c r="B31"/>
  <c r="B30"/>
  <c r="B26"/>
  <c r="B25"/>
  <c r="B24"/>
  <c r="B23"/>
  <c r="B21"/>
  <c r="B19"/>
  <c r="B18"/>
  <c r="B17"/>
  <c r="B15"/>
  <c r="B14"/>
  <c r="B13"/>
  <c r="B12"/>
  <c r="B11"/>
  <c r="B10"/>
  <c r="B9"/>
  <c r="B8"/>
  <c r="B7"/>
  <c r="B6"/>
  <c r="A144"/>
  <c r="A142"/>
  <c r="A141"/>
  <c r="A139"/>
  <c r="A138"/>
  <c r="A137"/>
  <c r="A134"/>
  <c r="A133"/>
  <c r="A132"/>
  <c r="A131"/>
  <c r="A125"/>
  <c r="A124"/>
  <c r="A123"/>
  <c r="A122"/>
  <c r="A121"/>
  <c r="A120"/>
  <c r="A119"/>
  <c r="A118"/>
  <c r="A117"/>
  <c r="A116"/>
  <c r="A115"/>
  <c r="A114"/>
  <c r="A113"/>
  <c r="A112"/>
  <c r="A111"/>
  <c r="A108"/>
  <c r="A107"/>
  <c r="A106"/>
  <c r="A105"/>
  <c r="A104"/>
  <c r="A103"/>
  <c r="A102"/>
  <c r="A101"/>
  <c r="A100"/>
  <c r="A99"/>
  <c r="A98"/>
  <c r="A97"/>
  <c r="A95"/>
  <c r="A94"/>
  <c r="A93"/>
  <c r="A91"/>
  <c r="A90"/>
  <c r="A89"/>
  <c r="A86"/>
  <c r="A85"/>
  <c r="A84"/>
  <c r="A83"/>
  <c r="A77"/>
  <c r="A76"/>
  <c r="A74"/>
  <c r="A73"/>
  <c r="A71"/>
  <c r="A70"/>
  <c r="A69"/>
  <c r="A68"/>
  <c r="A67"/>
  <c r="A66"/>
  <c r="A65"/>
  <c r="A64"/>
  <c r="A63"/>
  <c r="A61"/>
  <c r="A60"/>
  <c r="A59"/>
  <c r="A58"/>
  <c r="A56"/>
  <c r="A55"/>
  <c r="A54"/>
  <c r="A52"/>
  <c r="A51"/>
  <c r="A50"/>
  <c r="A49"/>
  <c r="A48"/>
  <c r="A47"/>
  <c r="A46"/>
  <c r="A45"/>
  <c r="A44"/>
  <c r="A43"/>
  <c r="A42"/>
  <c r="A41"/>
  <c r="A40"/>
  <c r="A38"/>
  <c r="A37"/>
  <c r="A36"/>
  <c r="A33"/>
  <c r="A32"/>
  <c r="A31"/>
  <c r="A30"/>
  <c r="A26"/>
  <c r="A25"/>
  <c r="A24"/>
  <c r="A23"/>
  <c r="A21"/>
  <c r="A19"/>
  <c r="A18"/>
  <c r="A17"/>
  <c r="A15"/>
  <c r="A14"/>
  <c r="A13"/>
  <c r="A12"/>
  <c r="A11"/>
  <c r="A10"/>
  <c r="A9"/>
  <c r="A8"/>
  <c r="A7"/>
  <c r="A6"/>
  <c r="L15" i="239"/>
  <c r="H15"/>
  <c r="J15"/>
  <c r="K14"/>
  <c r="I14"/>
  <c r="G14"/>
  <c r="K13"/>
  <c r="I13"/>
  <c r="G13"/>
  <c r="K11"/>
  <c r="I11"/>
  <c r="G11"/>
  <c r="K10"/>
  <c r="I10"/>
  <c r="G10"/>
  <c r="K9"/>
  <c r="I9"/>
  <c r="G9"/>
  <c r="K8"/>
  <c r="I8"/>
  <c r="G8"/>
  <c r="K16" i="11"/>
  <c r="I16"/>
  <c r="G16"/>
  <c r="K10" i="6"/>
  <c r="I11" i="233"/>
  <c r="G11"/>
  <c r="I23" i="245"/>
  <c r="G23"/>
  <c r="I21"/>
  <c r="G21"/>
  <c r="L15" i="164"/>
  <c r="L14" i="69"/>
  <c r="L16" i="9"/>
  <c r="L21" i="19"/>
  <c r="L18" i="18"/>
  <c r="L19" i="17"/>
  <c r="L14" i="14"/>
  <c r="L15" i="12"/>
  <c r="L14" i="13"/>
  <c r="L18" i="11"/>
  <c r="L15" i="225"/>
  <c r="L15" i="6"/>
  <c r="L12" i="5"/>
  <c r="L16" i="4"/>
  <c r="I10" i="6"/>
  <c r="G10"/>
  <c r="I11" i="14"/>
  <c r="G11"/>
  <c r="I15" i="9"/>
  <c r="G15"/>
  <c r="I16" i="18"/>
  <c r="G16"/>
  <c r="I8" i="69"/>
  <c r="G8"/>
  <c r="I10" i="5"/>
  <c r="G10"/>
  <c r="J15" i="164"/>
  <c r="H15"/>
  <c r="J14" i="69"/>
  <c r="H14"/>
  <c r="J16" i="9"/>
  <c r="H16"/>
  <c r="K21" i="19"/>
  <c r="J21"/>
  <c r="H21"/>
  <c r="J18" i="18"/>
  <c r="H18"/>
  <c r="K19" i="17"/>
  <c r="J19"/>
  <c r="H19"/>
  <c r="K14" i="14"/>
  <c r="J14"/>
  <c r="J15" i="12"/>
  <c r="J14" i="13"/>
  <c r="H14"/>
  <c r="J18" i="11"/>
  <c r="K15" i="225"/>
  <c r="J15"/>
  <c r="J15" i="6"/>
  <c r="J12" i="5"/>
  <c r="K16" i="4"/>
  <c r="J16"/>
  <c r="I12" i="15"/>
  <c r="G12"/>
  <c r="I8" i="59"/>
  <c r="G8"/>
  <c r="I8" i="12"/>
  <c r="I10" i="23"/>
  <c r="G10"/>
  <c r="I10" i="9"/>
  <c r="I9"/>
  <c r="K9"/>
  <c r="G9"/>
  <c r="I14" i="17"/>
  <c r="G14"/>
  <c r="I13"/>
  <c r="G13"/>
  <c r="I12"/>
  <c r="G12"/>
  <c r="I11"/>
  <c r="G11"/>
  <c r="I10"/>
  <c r="G10"/>
  <c r="I9"/>
  <c r="G9"/>
  <c r="H17" i="15"/>
  <c r="H18" i="11"/>
  <c r="H15" i="6"/>
  <c r="H12" i="5"/>
  <c r="K12" i="12"/>
  <c r="I13"/>
  <c r="K13"/>
  <c r="I12"/>
  <c r="I12" i="225"/>
  <c r="G12"/>
  <c r="I11"/>
  <c r="G11"/>
  <c r="I25" i="245"/>
  <c r="I7" i="5"/>
  <c r="H15" i="225"/>
  <c r="I14"/>
  <c r="G14"/>
  <c r="I10"/>
  <c r="G10"/>
  <c r="I7"/>
  <c r="G7"/>
  <c r="I8" i="4"/>
  <c r="I9" i="6"/>
  <c r="G9"/>
  <c r="G7" i="5"/>
  <c r="G10" i="12"/>
  <c r="I10"/>
  <c r="M7" i="6"/>
  <c r="G10" i="9"/>
  <c r="G8" i="4"/>
  <c r="G12" i="12"/>
  <c r="I9" i="23"/>
  <c r="G9"/>
  <c r="I8"/>
  <c r="G8"/>
  <c r="I13"/>
  <c r="G13"/>
  <c r="I13" i="22"/>
  <c r="G13"/>
  <c r="I8" i="18"/>
  <c r="G8"/>
  <c r="K12" i="5"/>
  <c r="K11" i="11"/>
  <c r="I11"/>
  <c r="G11"/>
  <c r="I12" i="6"/>
  <c r="G12"/>
  <c r="K11" i="59"/>
  <c r="I11"/>
  <c r="G11"/>
  <c r="I18"/>
  <c r="G18"/>
  <c r="K12" i="18"/>
  <c r="I12"/>
  <c r="G12"/>
  <c r="K11"/>
  <c r="I11"/>
  <c r="G11"/>
  <c r="I15" i="17"/>
  <c r="G15"/>
  <c r="K17" i="59"/>
  <c r="K14"/>
  <c r="K12"/>
  <c r="K9"/>
  <c r="I10" i="19"/>
  <c r="G10"/>
  <c r="K15" i="9"/>
  <c r="K11"/>
  <c r="K12"/>
  <c r="K17" i="18"/>
  <c r="I17"/>
  <c r="K12" i="16"/>
  <c r="K10"/>
  <c r="K9"/>
  <c r="K12" i="13"/>
  <c r="K11"/>
  <c r="K9"/>
  <c r="K8"/>
  <c r="K17" i="11"/>
  <c r="K15"/>
  <c r="K14"/>
  <c r="K12"/>
  <c r="K10"/>
  <c r="K9"/>
  <c r="K8"/>
  <c r="G14" i="4"/>
  <c r="G13"/>
  <c r="G12"/>
  <c r="G11"/>
  <c r="G10"/>
  <c r="G9"/>
  <c r="G15" i="18"/>
  <c r="G14"/>
  <c r="G13"/>
  <c r="I13" i="13"/>
  <c r="I12"/>
  <c r="I11"/>
  <c r="I9"/>
  <c r="G13"/>
  <c r="G12"/>
  <c r="G11"/>
  <c r="G9"/>
  <c r="G8"/>
  <c r="I8"/>
  <c r="I12" i="11"/>
  <c r="G12"/>
  <c r="I9"/>
  <c r="G9"/>
  <c r="I17"/>
  <c r="I15"/>
  <c r="I14"/>
  <c r="I10"/>
  <c r="I8"/>
  <c r="I17" i="59"/>
  <c r="I14"/>
  <c r="I12"/>
  <c r="I9"/>
  <c r="G17"/>
  <c r="G14"/>
  <c r="G12"/>
  <c r="G9"/>
  <c r="G15" i="22"/>
  <c r="I15"/>
  <c r="G11"/>
  <c r="I11"/>
  <c r="G10"/>
  <c r="I10"/>
  <c r="G9"/>
  <c r="I9"/>
  <c r="G8"/>
  <c r="I8"/>
  <c r="I16" i="21"/>
  <c r="I14"/>
  <c r="I11"/>
  <c r="I10"/>
  <c r="G16"/>
  <c r="G14"/>
  <c r="G11"/>
  <c r="G10"/>
  <c r="I8"/>
  <c r="G8"/>
  <c r="I13" i="69"/>
  <c r="I11"/>
  <c r="I10"/>
  <c r="I7"/>
  <c r="G13"/>
  <c r="G11"/>
  <c r="G10"/>
  <c r="G7"/>
  <c r="I12" i="9"/>
  <c r="I11"/>
  <c r="G12"/>
  <c r="G11"/>
  <c r="I16" i="19"/>
  <c r="I15"/>
  <c r="I14"/>
  <c r="I13"/>
  <c r="I12"/>
  <c r="I11"/>
  <c r="I9"/>
  <c r="G16"/>
  <c r="G15"/>
  <c r="G14"/>
  <c r="G13"/>
  <c r="G12"/>
  <c r="G11"/>
  <c r="G9"/>
  <c r="I13" i="18"/>
  <c r="I14"/>
  <c r="I15"/>
  <c r="G17"/>
  <c r="I18" i="17"/>
  <c r="I8"/>
  <c r="I16"/>
  <c r="I17"/>
  <c r="G18"/>
  <c r="G17"/>
  <c r="G16"/>
  <c r="G8"/>
  <c r="I14" i="16"/>
  <c r="I13"/>
  <c r="I12"/>
  <c r="I10"/>
  <c r="I9"/>
  <c r="G14"/>
  <c r="G13"/>
  <c r="G12"/>
  <c r="G10"/>
  <c r="G9"/>
  <c r="I89" i="245"/>
  <c r="I13" i="15"/>
  <c r="I14"/>
  <c r="I15"/>
  <c r="I8" i="14"/>
  <c r="I7"/>
  <c r="I11" i="12"/>
  <c r="I9"/>
  <c r="I65" i="245"/>
  <c r="G17" i="11"/>
  <c r="G15"/>
  <c r="G14"/>
  <c r="G10"/>
  <c r="G15" i="15"/>
  <c r="G14"/>
  <c r="G13"/>
  <c r="H14" i="14"/>
  <c r="I10"/>
  <c r="G10"/>
  <c r="G8"/>
  <c r="G7"/>
  <c r="H15" i="12"/>
  <c r="G13"/>
  <c r="G11"/>
  <c r="G9"/>
  <c r="G8" i="11"/>
  <c r="I14" i="6"/>
  <c r="I13"/>
  <c r="I8"/>
  <c r="G14"/>
  <c r="G13"/>
  <c r="G8"/>
  <c r="I11" i="5"/>
  <c r="I9"/>
  <c r="G11"/>
  <c r="G9"/>
  <c r="G7" i="4"/>
  <c r="I7"/>
  <c r="I9"/>
  <c r="I10"/>
  <c r="I11"/>
  <c r="I12"/>
  <c r="I13"/>
  <c r="I14"/>
  <c r="G15"/>
  <c r="I15"/>
  <c r="H16"/>
  <c r="I18" i="23" l="1"/>
  <c r="G18"/>
  <c r="G18" i="22"/>
  <c r="I18"/>
  <c r="I18" i="21"/>
  <c r="G18"/>
  <c r="G170" i="245"/>
  <c r="J167"/>
  <c r="H167"/>
  <c r="I14" i="69"/>
  <c r="I21" i="19"/>
  <c r="I16" i="9"/>
  <c r="I14" i="14"/>
  <c r="I19" i="17"/>
  <c r="I15" i="239"/>
  <c r="K15" i="6"/>
  <c r="I18" i="11"/>
  <c r="I18" i="18"/>
  <c r="I12" i="5"/>
  <c r="I58" i="245"/>
  <c r="I60"/>
  <c r="I64"/>
  <c r="I17" i="15"/>
  <c r="G17"/>
  <c r="I15" i="6"/>
  <c r="G16" i="4"/>
  <c r="G187" i="245"/>
  <c r="I187"/>
  <c r="K18" i="18"/>
  <c r="G18"/>
  <c r="I16" i="4"/>
  <c r="M15" i="22"/>
  <c r="M11"/>
  <c r="M181" i="245" s="1"/>
  <c r="M10" i="22"/>
  <c r="M180" i="245" s="1"/>
  <c r="M9" i="22"/>
  <c r="M8"/>
  <c r="M178" i="245" s="1"/>
  <c r="M16" i="21"/>
  <c r="M14"/>
  <c r="I174" i="245"/>
  <c r="M11" i="21"/>
  <c r="I171" i="245"/>
  <c r="M10" i="21"/>
  <c r="I125" i="245"/>
  <c r="M16" i="19"/>
  <c r="M15"/>
  <c r="I124" i="245"/>
  <c r="I123"/>
  <c r="I122"/>
  <c r="I121"/>
  <c r="M11" i="19"/>
  <c r="I120" i="245"/>
  <c r="M10" i="19"/>
  <c r="I119" i="245"/>
  <c r="I118"/>
  <c r="M9" i="19"/>
  <c r="M17" i="18"/>
  <c r="K117" i="245"/>
  <c r="I117"/>
  <c r="M16" i="18"/>
  <c r="I116" i="245"/>
  <c r="I115"/>
  <c r="I114"/>
  <c r="G114"/>
  <c r="I113"/>
  <c r="I112"/>
  <c r="K112"/>
  <c r="K111"/>
  <c r="I111"/>
  <c r="I108"/>
  <c r="M8" i="18"/>
  <c r="M18" i="17"/>
  <c r="I107" i="245"/>
  <c r="M17" i="17"/>
  <c r="I106" i="245"/>
  <c r="M16" i="17"/>
  <c r="I105" i="245"/>
  <c r="M15" i="17"/>
  <c r="I104" i="245"/>
  <c r="I103"/>
  <c r="M14" i="17"/>
  <c r="I102" i="245"/>
  <c r="M13" i="17"/>
  <c r="M102" i="245" s="1"/>
  <c r="I101"/>
  <c r="M12" i="17"/>
  <c r="I100" i="245"/>
  <c r="M11" i="17"/>
  <c r="I99" i="245"/>
  <c r="M10" i="17"/>
  <c r="I98" i="245"/>
  <c r="M9" i="17"/>
  <c r="M98" i="245" s="1"/>
  <c r="M8" i="17"/>
  <c r="I97" i="245"/>
  <c r="I95"/>
  <c r="I94"/>
  <c r="I93"/>
  <c r="I91"/>
  <c r="M10" i="16"/>
  <c r="K91" i="245"/>
  <c r="K16" i="16"/>
  <c r="I86" i="245"/>
  <c r="M15" i="15"/>
  <c r="M14"/>
  <c r="I85" i="245"/>
  <c r="I84"/>
  <c r="M13" i="15"/>
  <c r="M84" i="245" s="1"/>
  <c r="I83"/>
  <c r="M11" i="14"/>
  <c r="I77" i="245"/>
  <c r="M10" i="14"/>
  <c r="I76" i="245"/>
  <c r="M8" i="14"/>
  <c r="I74" i="245"/>
  <c r="M7" i="14"/>
  <c r="M73" i="245" s="1"/>
  <c r="I73"/>
  <c r="M14" i="239"/>
  <c r="K64" i="245"/>
  <c r="K63"/>
  <c r="K61"/>
  <c r="M10" i="239"/>
  <c r="K60" i="245"/>
  <c r="K59"/>
  <c r="M8" i="239"/>
  <c r="K58" i="245"/>
  <c r="I55"/>
  <c r="K55"/>
  <c r="I54"/>
  <c r="K54"/>
  <c r="I52"/>
  <c r="K52"/>
  <c r="M15" i="11"/>
  <c r="I48" i="245"/>
  <c r="K48"/>
  <c r="M14" i="11"/>
  <c r="I47" i="245"/>
  <c r="K47"/>
  <c r="I46"/>
  <c r="K46"/>
  <c r="I45"/>
  <c r="K45"/>
  <c r="I44"/>
  <c r="M11" i="11"/>
  <c r="K44" i="245"/>
  <c r="K43"/>
  <c r="M10" i="11"/>
  <c r="I43" i="245"/>
  <c r="I42"/>
  <c r="M9" i="11"/>
  <c r="K42" i="245"/>
  <c r="I40"/>
  <c r="I38"/>
  <c r="I37"/>
  <c r="I36"/>
  <c r="I33"/>
  <c r="I32"/>
  <c r="I31"/>
  <c r="M13" i="6"/>
  <c r="I30" i="245"/>
  <c r="I27"/>
  <c r="I26"/>
  <c r="M8" i="6"/>
  <c r="G24" i="245"/>
  <c r="I24"/>
  <c r="M11" i="5"/>
  <c r="I19" i="245"/>
  <c r="M10" i="5"/>
  <c r="I18" i="245"/>
  <c r="M9" i="5"/>
  <c r="I17" i="245"/>
  <c r="I15"/>
  <c r="G15"/>
  <c r="I14"/>
  <c r="I13"/>
  <c r="G13"/>
  <c r="I12"/>
  <c r="I11"/>
  <c r="G11"/>
  <c r="I10"/>
  <c r="I9"/>
  <c r="I8"/>
  <c r="I7"/>
  <c r="M8" i="4"/>
  <c r="I6" i="245"/>
  <c r="K93"/>
  <c r="M10" i="69"/>
  <c r="M13"/>
  <c r="I138" i="245"/>
  <c r="I142"/>
  <c r="M7" i="69"/>
  <c r="M138" i="245" s="1"/>
  <c r="M11" i="69"/>
  <c r="I141" i="245"/>
  <c r="I144"/>
  <c r="M11" i="9"/>
  <c r="I134" i="245"/>
  <c r="K137"/>
  <c r="K131"/>
  <c r="I131"/>
  <c r="G137"/>
  <c r="I133"/>
  <c r="K134"/>
  <c r="K133"/>
  <c r="M10" i="9"/>
  <c r="I132" i="245"/>
  <c r="I137"/>
  <c r="M9" i="12"/>
  <c r="M67" i="245" s="1"/>
  <c r="M13" i="12"/>
  <c r="I69" i="245"/>
  <c r="I71"/>
  <c r="I66"/>
  <c r="M11" i="12"/>
  <c r="I67" i="245"/>
  <c r="I70"/>
  <c r="K15" i="12"/>
  <c r="K70" i="245"/>
  <c r="M12" i="59"/>
  <c r="K213" i="245"/>
  <c r="M14" i="59"/>
  <c r="I208" i="245"/>
  <c r="I213"/>
  <c r="K208"/>
  <c r="I217"/>
  <c r="M8" i="59"/>
  <c r="J219" i="245"/>
  <c r="L219"/>
  <c r="M10" i="23"/>
  <c r="M13"/>
  <c r="M8"/>
  <c r="M9"/>
  <c r="I68" i="245"/>
  <c r="M14" i="6"/>
  <c r="M14" i="19"/>
  <c r="M12"/>
  <c r="M13"/>
  <c r="M11" i="225"/>
  <c r="M17" i="11"/>
  <c r="M50" i="245" s="1"/>
  <c r="I50"/>
  <c r="K50"/>
  <c r="G49"/>
  <c r="K49"/>
  <c r="M9" i="59"/>
  <c r="M12" i="13"/>
  <c r="M11"/>
  <c r="M9"/>
  <c r="M18" i="59"/>
  <c r="M12" i="15"/>
  <c r="M13" i="16"/>
  <c r="M15" i="4"/>
  <c r="M14" i="245" s="1"/>
  <c r="M7" i="4"/>
  <c r="M12" i="18"/>
  <c r="M12" i="9"/>
  <c r="G16" i="16"/>
  <c r="I90" i="245"/>
  <c r="I16" i="16"/>
  <c r="M12" i="11"/>
  <c r="M8"/>
  <c r="M41" i="245" s="1"/>
  <c r="I41"/>
  <c r="K41"/>
  <c r="M12" i="225"/>
  <c r="M38" i="245" s="1"/>
  <c r="M12" i="6"/>
  <c r="M30" i="245" s="1"/>
  <c r="M9" i="6"/>
  <c r="G15" i="12"/>
  <c r="M8"/>
  <c r="M12"/>
  <c r="G14" i="14"/>
  <c r="I139" i="245"/>
  <c r="M8" i="69"/>
  <c r="G51" i="245"/>
  <c r="M13" i="13"/>
  <c r="I56" i="245"/>
  <c r="K14" i="13"/>
  <c r="M7" i="225"/>
  <c r="M10"/>
  <c r="M14"/>
  <c r="G130" i="245"/>
  <c r="I130"/>
  <c r="K130"/>
  <c r="G16" i="9"/>
  <c r="I14" i="13"/>
  <c r="M8" i="21"/>
  <c r="K14" i="69"/>
  <c r="M14" i="16"/>
  <c r="J148" i="245"/>
  <c r="L148"/>
  <c r="M14" i="12"/>
  <c r="M9" i="239"/>
  <c r="M11"/>
  <c r="M13"/>
  <c r="I59" i="245"/>
  <c r="I61"/>
  <c r="I63"/>
  <c r="M29"/>
  <c r="H219"/>
  <c r="M8" i="9"/>
  <c r="G211" i="245"/>
  <c r="I211"/>
  <c r="K211"/>
  <c r="M211"/>
  <c r="G216"/>
  <c r="I216"/>
  <c r="K216"/>
  <c r="M11" i="59"/>
  <c r="G208" i="245"/>
  <c r="G210"/>
  <c r="I210"/>
  <c r="K210"/>
  <c r="G213"/>
  <c r="G217"/>
  <c r="K19" i="59"/>
  <c r="G19"/>
  <c r="I19"/>
  <c r="G207" i="245"/>
  <c r="I207"/>
  <c r="G188"/>
  <c r="I188"/>
  <c r="G189"/>
  <c r="I189"/>
  <c r="G186"/>
  <c r="I186"/>
  <c r="G190"/>
  <c r="I190"/>
  <c r="G193"/>
  <c r="I193"/>
  <c r="G178"/>
  <c r="I178"/>
  <c r="G179"/>
  <c r="I179"/>
  <c r="G180"/>
  <c r="I180"/>
  <c r="G181"/>
  <c r="I181"/>
  <c r="G183"/>
  <c r="I183"/>
  <c r="G185"/>
  <c r="I185"/>
  <c r="G177"/>
  <c r="I177"/>
  <c r="I170"/>
  <c r="G171"/>
  <c r="G174"/>
  <c r="G176"/>
  <c r="I176"/>
  <c r="G168"/>
  <c r="I168"/>
  <c r="M11" i="18"/>
  <c r="M10" i="12"/>
  <c r="G72" i="245"/>
  <c r="I72"/>
  <c r="K72"/>
  <c r="I15" i="12"/>
  <c r="K18" i="11"/>
  <c r="G15" i="225"/>
  <c r="G28" i="245"/>
  <c r="I28"/>
  <c r="K28"/>
  <c r="G27"/>
  <c r="G15" i="6"/>
  <c r="I12" i="233"/>
  <c r="G12" i="5"/>
  <c r="H148" i="245"/>
  <c r="G12" i="233"/>
  <c r="M17" i="59"/>
  <c r="G144" i="245"/>
  <c r="G142"/>
  <c r="G141"/>
  <c r="G139"/>
  <c r="G138"/>
  <c r="M15" i="9"/>
  <c r="G134" i="245"/>
  <c r="M133"/>
  <c r="G133"/>
  <c r="G132"/>
  <c r="M9" i="9"/>
  <c r="G131" i="245"/>
  <c r="K16" i="9"/>
  <c r="M125" i="245"/>
  <c r="G125"/>
  <c r="G124"/>
  <c r="M124"/>
  <c r="G123"/>
  <c r="G122"/>
  <c r="M121"/>
  <c r="G121"/>
  <c r="G21" i="19"/>
  <c r="G120" i="245"/>
  <c r="M119"/>
  <c r="G119"/>
  <c r="G118"/>
  <c r="G117"/>
  <c r="G116"/>
  <c r="M15" i="18"/>
  <c r="G115" i="245"/>
  <c r="M14" i="18"/>
  <c r="M13"/>
  <c r="G113" i="245"/>
  <c r="G112"/>
  <c r="G111"/>
  <c r="M108"/>
  <c r="G108"/>
  <c r="G107"/>
  <c r="G106"/>
  <c r="G105"/>
  <c r="G104"/>
  <c r="G103"/>
  <c r="M103"/>
  <c r="G102"/>
  <c r="G101"/>
  <c r="G100"/>
  <c r="M100"/>
  <c r="G99"/>
  <c r="G98"/>
  <c r="G97"/>
  <c r="G95"/>
  <c r="M94"/>
  <c r="G94"/>
  <c r="M12" i="16"/>
  <c r="G93" i="245"/>
  <c r="G91"/>
  <c r="M9" i="16"/>
  <c r="G90" i="245"/>
  <c r="K90"/>
  <c r="G89"/>
  <c r="M89"/>
  <c r="G86"/>
  <c r="M86"/>
  <c r="G85"/>
  <c r="M85"/>
  <c r="G84"/>
  <c r="G83"/>
  <c r="G77"/>
  <c r="G76"/>
  <c r="G74"/>
  <c r="G73"/>
  <c r="G71"/>
  <c r="K71"/>
  <c r="M70"/>
  <c r="G70"/>
  <c r="G69"/>
  <c r="G68"/>
  <c r="G67"/>
  <c r="G66"/>
  <c r="M65"/>
  <c r="G65"/>
  <c r="G64"/>
  <c r="M63"/>
  <c r="G63"/>
  <c r="M61"/>
  <c r="G61"/>
  <c r="G60"/>
  <c r="G59"/>
  <c r="G58"/>
  <c r="M58"/>
  <c r="G56"/>
  <c r="G55"/>
  <c r="M55"/>
  <c r="G54"/>
  <c r="G52"/>
  <c r="M8" i="13"/>
  <c r="I51" i="245"/>
  <c r="K51"/>
  <c r="G50"/>
  <c r="M16" i="11"/>
  <c r="I49" i="245"/>
  <c r="G48"/>
  <c r="G47"/>
  <c r="G46"/>
  <c r="M46"/>
  <c r="G45"/>
  <c r="G44"/>
  <c r="G43"/>
  <c r="G42"/>
  <c r="G41"/>
  <c r="G32"/>
  <c r="M32"/>
  <c r="G31"/>
  <c r="G30"/>
  <c r="M26"/>
  <c r="G26"/>
  <c r="G25"/>
  <c r="M25"/>
  <c r="G19"/>
  <c r="G18"/>
  <c r="M18"/>
  <c r="G17"/>
  <c r="M17"/>
  <c r="G14"/>
  <c r="M14" i="4"/>
  <c r="M13"/>
  <c r="G12" i="245"/>
  <c r="M12" i="4"/>
  <c r="M11"/>
  <c r="G10" i="245"/>
  <c r="M10" i="4"/>
  <c r="G9" i="245"/>
  <c r="M9" i="4"/>
  <c r="G8" i="245"/>
  <c r="G7"/>
  <c r="M7"/>
  <c r="G6"/>
  <c r="M13" i="22"/>
  <c r="G40" i="245"/>
  <c r="G38"/>
  <c r="G37"/>
  <c r="G36"/>
  <c r="M36"/>
  <c r="G33"/>
  <c r="M33"/>
  <c r="K15" i="239"/>
  <c r="G15"/>
  <c r="M10" i="6"/>
  <c r="K15" i="164"/>
  <c r="G14" i="69"/>
  <c r="G19" i="17"/>
  <c r="G14" i="13"/>
  <c r="G18" i="11"/>
  <c r="I15" i="225"/>
  <c r="M7" i="5"/>
  <c r="M8" i="233"/>
  <c r="M11"/>
  <c r="I15" i="164"/>
  <c r="G15"/>
  <c r="M18" i="21" l="1"/>
  <c r="M107" i="245"/>
  <c r="M116"/>
  <c r="M15" i="239"/>
  <c r="M105" i="245"/>
  <c r="M185"/>
  <c r="M18" i="23"/>
  <c r="M112" i="245"/>
  <c r="M207"/>
  <c r="M19" i="59"/>
  <c r="M18" i="22"/>
  <c r="M14" i="69"/>
  <c r="M16" i="9"/>
  <c r="M21" i="19"/>
  <c r="M118" i="245"/>
  <c r="M18" i="18"/>
  <c r="M19" i="17"/>
  <c r="M16" i="16"/>
  <c r="M17" i="15"/>
  <c r="M14" i="14"/>
  <c r="M15" i="12"/>
  <c r="M14" i="13"/>
  <c r="M44" i="245"/>
  <c r="M48"/>
  <c r="M18" i="11"/>
  <c r="M15" i="225"/>
  <c r="M15" i="6"/>
  <c r="M12" i="233"/>
  <c r="M12" i="5"/>
  <c r="M16" i="4"/>
  <c r="M66" i="245"/>
  <c r="M52"/>
  <c r="M68"/>
  <c r="M142"/>
  <c r="M54"/>
  <c r="M99"/>
  <c r="M76"/>
  <c r="M69"/>
  <c r="M6"/>
  <c r="I167"/>
  <c r="G167"/>
  <c r="K167"/>
  <c r="M177"/>
  <c r="M122"/>
  <c r="M97"/>
  <c r="M91"/>
  <c r="M72"/>
  <c r="M111"/>
  <c r="M141"/>
  <c r="M170"/>
  <c r="M179"/>
  <c r="M43"/>
  <c r="M64"/>
  <c r="M74"/>
  <c r="M77"/>
  <c r="M104"/>
  <c r="M106"/>
  <c r="M120"/>
  <c r="M95"/>
  <c r="M168"/>
  <c r="M37"/>
  <c r="M40"/>
  <c r="M190"/>
  <c r="M59"/>
  <c r="M47"/>
  <c r="M117"/>
  <c r="M139"/>
  <c r="M101"/>
  <c r="M83"/>
  <c r="G219"/>
  <c r="M19"/>
  <c r="M187"/>
  <c r="M123"/>
  <c r="M31"/>
  <c r="M132"/>
  <c r="M42"/>
  <c r="H220"/>
  <c r="M213"/>
  <c r="M188"/>
  <c r="M60"/>
  <c r="M144"/>
  <c r="M134"/>
  <c r="M71"/>
  <c r="M45"/>
  <c r="M176"/>
  <c r="L220"/>
  <c r="M174"/>
  <c r="M171"/>
  <c r="M56"/>
  <c r="M27"/>
  <c r="M217"/>
  <c r="M208"/>
  <c r="I219"/>
  <c r="M193"/>
  <c r="M186"/>
  <c r="M189"/>
  <c r="K219"/>
  <c r="J220"/>
  <c r="M130"/>
  <c r="G148"/>
  <c r="I148"/>
  <c r="K148"/>
  <c r="M216"/>
  <c r="M210"/>
  <c r="M183"/>
  <c r="M28"/>
  <c r="M137"/>
  <c r="M131"/>
  <c r="M115"/>
  <c r="M114"/>
  <c r="M113"/>
  <c r="M93"/>
  <c r="M90"/>
  <c r="M51"/>
  <c r="M49"/>
  <c r="M24"/>
  <c r="M23"/>
  <c r="M21"/>
  <c r="M15"/>
  <c r="M13"/>
  <c r="M12"/>
  <c r="M11"/>
  <c r="M10"/>
  <c r="M9"/>
  <c r="M8"/>
  <c r="M219" l="1"/>
  <c r="M148"/>
  <c r="G220"/>
  <c r="I220"/>
  <c r="K220"/>
  <c r="M220" l="1"/>
</calcChain>
</file>

<file path=xl/sharedStrings.xml><?xml version="1.0" encoding="utf-8"?>
<sst xmlns="http://schemas.openxmlformats.org/spreadsheetml/2006/main" count="1836" uniqueCount="463">
  <si>
    <t>RECEPCIONISTA</t>
  </si>
  <si>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</si>
  <si>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</si>
  <si>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</si>
  <si>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</si>
  <si>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</si>
  <si>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</si>
  <si>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</si>
  <si>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</si>
  <si>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</si>
  <si>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</si>
  <si>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</si>
  <si>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ELECTRICISTA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</si>
  <si>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</si>
  <si>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</si>
  <si>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</si>
  <si>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</si>
  <si>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</si>
  <si>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</si>
  <si>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</si>
  <si>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</si>
  <si>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</si>
  <si>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</si>
  <si>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</si>
  <si>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</si>
  <si>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</si>
  <si>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PROMOTOR FOJAL</t>
  </si>
  <si>
    <t>DIRECTOR DEPTO.</t>
  </si>
  <si>
    <t>DELEGACIONES</t>
  </si>
  <si>
    <t>DALILA CASTILLO DIAZ</t>
  </si>
  <si>
    <t>DELEGADO DEL EJIDO MOD.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</si>
  <si>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</si>
  <si>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</si>
  <si>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</si>
  <si>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</si>
  <si>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</si>
  <si>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</si>
  <si>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</si>
  <si>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</si>
  <si>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</si>
  <si>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</si>
  <si>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</si>
  <si>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</si>
  <si>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</si>
  <si>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</si>
  <si>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VELADOR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</si>
  <si>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</si>
  <si>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</si>
  <si>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</si>
  <si>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</si>
  <si>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</si>
  <si>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</si>
  <si>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JAVIER CHAVARRIA COVARRUBIAS</t>
  </si>
  <si>
    <t>SALVADOR PEREZ GARCIA</t>
  </si>
  <si>
    <t>SANTIAGO CERVANTES FLORES</t>
  </si>
  <si>
    <t>HUMBERTO GARCIA CHAVARRIA</t>
  </si>
  <si>
    <t>SEGURIDAD PUBLICA</t>
  </si>
  <si>
    <t>PEDRO VILLA VARGAS</t>
  </si>
  <si>
    <t>PROT. CIVIL</t>
  </si>
  <si>
    <t>AGUSTINA CORTES NEGRETE</t>
  </si>
  <si>
    <t>JUEZ MUNICIPAL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</si>
  <si>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</si>
  <si>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</si>
  <si>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</si>
  <si>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</si>
  <si>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</si>
  <si>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</si>
  <si>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</si>
  <si>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</si>
  <si>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</si>
  <si>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</si>
  <si>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</si>
  <si>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</si>
  <si>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</si>
  <si>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</si>
  <si>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</si>
  <si>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</si>
  <si>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</si>
  <si>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</si>
  <si>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</si>
  <si>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</si>
  <si>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</si>
  <si>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</si>
  <si>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ENCARGADA DE HDA.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</si>
  <si>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</si>
  <si>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</si>
  <si>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</si>
  <si>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</si>
  <si>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</si>
  <si>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</si>
  <si>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</si>
  <si>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</si>
  <si>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</si>
  <si>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</si>
  <si>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</si>
  <si>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</si>
  <si>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</si>
  <si>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</si>
  <si>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</si>
  <si>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ENCARG.ASILO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</si>
  <si>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</si>
  <si>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</si>
  <si>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</si>
  <si>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</si>
  <si>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</si>
  <si>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</si>
  <si>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</si>
  <si>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</si>
  <si>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MANUEL VICTORIA PLASENCIA</t>
  </si>
  <si>
    <t>MARIA ISABEL Martínez HERNANDEZ</t>
  </si>
  <si>
    <t>FELIPE FLORES NEGRETE</t>
  </si>
  <si>
    <t>RICARDO González CEJA</t>
  </si>
  <si>
    <t>ALMA ERIKA DE LA TORRE Martínez</t>
  </si>
  <si>
    <t>MA. GUADALUPE SALGADO BARAJAS</t>
  </si>
  <si>
    <t>DELIA ESTRADA RIOS</t>
  </si>
  <si>
    <t>JESSICA GUTIERREZ ROMO</t>
  </si>
  <si>
    <t>INTENDENTE</t>
  </si>
  <si>
    <t>AUX ELECTRICISTA</t>
  </si>
  <si>
    <t>FRANCISCO JAVIER Cárdenas TEJEDA</t>
  </si>
  <si>
    <t>BARRENDERO MISMALOYA</t>
  </si>
  <si>
    <t>IGNACIO TAPIA ORTA</t>
  </si>
  <si>
    <t>MEDICO PROT.CIV.</t>
  </si>
  <si>
    <t>NORMA CASTELLANOS BEJAR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</si>
  <si>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</si>
  <si>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</si>
  <si>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</si>
  <si>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</si>
  <si>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</si>
  <si>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</si>
  <si>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</si>
  <si>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</si>
  <si>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</si>
  <si>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</si>
  <si>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</si>
  <si>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</si>
  <si>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</si>
  <si>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</si>
  <si>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</si>
  <si>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</si>
  <si>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</si>
  <si>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</si>
  <si>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</si>
  <si>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IRMA LUISA PASAYE ACEVEDO</t>
  </si>
  <si>
    <t>JOSE CHAVEZ CEJA</t>
  </si>
  <si>
    <t>1101.05.51</t>
  </si>
  <si>
    <t>1101.02.17</t>
  </si>
  <si>
    <t>AUX. FONTAN. MISMALOYA</t>
  </si>
  <si>
    <t>1101.02.19</t>
  </si>
  <si>
    <t>1101.02.20</t>
  </si>
  <si>
    <t>1101.02.22</t>
  </si>
  <si>
    <t>PEDRO GALVEZ CERVANTES</t>
  </si>
  <si>
    <t>1101.07.00</t>
  </si>
  <si>
    <t>LIVIER IMELDA LUPIAN MARTINEZ</t>
  </si>
  <si>
    <t>ENCARG.DE PANTEON</t>
  </si>
  <si>
    <t>1101.05.19</t>
  </si>
  <si>
    <t>1101.05.49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</si>
  <si>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</si>
  <si>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</si>
  <si>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</si>
  <si>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</si>
  <si>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</si>
  <si>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</si>
  <si>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</si>
  <si>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</si>
  <si>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</si>
  <si>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</si>
  <si>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</si>
  <si>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</si>
  <si>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</si>
  <si>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RODOLFO SILVA MARTINEZ</t>
  </si>
  <si>
    <t>RAMON PANTOJA ALCALA</t>
  </si>
  <si>
    <t>DIRECTOR</t>
  </si>
  <si>
    <t>MARIA GUADALUPE ZEPEDA CORONA</t>
  </si>
  <si>
    <t>LEONOR GONZALEZ MEDINA</t>
  </si>
  <si>
    <t>1101.02.18</t>
  </si>
  <si>
    <t>1101.05.23</t>
  </si>
  <si>
    <t>1101.05.24</t>
  </si>
  <si>
    <t>1101.05.27</t>
  </si>
  <si>
    <t>1101.05.30</t>
  </si>
  <si>
    <t>ANTONIO  HERNANDEZ LOPEZ</t>
  </si>
  <si>
    <t>CASA DE LA CULTURA</t>
  </si>
  <si>
    <t>JOSE REFUGIO GUZMAN FUENTES</t>
  </si>
  <si>
    <t>CHOFER DE MAQ.</t>
  </si>
  <si>
    <t>ENCARGADA DEPTO.</t>
  </si>
  <si>
    <t>DIRECTORA DEPTO.</t>
  </si>
  <si>
    <t>MANTO. DE INMUEBLES</t>
  </si>
  <si>
    <t xml:space="preserve">                                                                                           H. AYUNTAMIENTO 2010-2012</t>
  </si>
  <si>
    <t>SALVADOR DIAZ CARDENAS</t>
  </si>
  <si>
    <t>JOSE GUADALUPE RUIZ RICO</t>
  </si>
  <si>
    <t>ANA LUCILA BUENROSTRO PEREZ</t>
  </si>
  <si>
    <t>PEDRO GONZALEZ CORTES</t>
  </si>
  <si>
    <t>PROT. CIVIL (ASILO)</t>
  </si>
  <si>
    <t>SERGIO MONTIEL CORONA</t>
  </si>
  <si>
    <t>AUX. PROT. CIVIL</t>
  </si>
  <si>
    <t>SUBS.EMPLEO</t>
  </si>
  <si>
    <t>OFICIAL DARE</t>
  </si>
  <si>
    <t>ROBERTO VALDOVINOS MADRIZ</t>
  </si>
  <si>
    <t>MARIA REYNA VILLA VARGAS</t>
  </si>
  <si>
    <t>ASEADOR (RASTRO)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</si>
  <si>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</si>
  <si>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</si>
  <si>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</si>
  <si>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</si>
  <si>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</si>
  <si>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</si>
  <si>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JOSE SANTANA ARIAS GUERRERO</t>
  </si>
  <si>
    <t>ALBAÑIL</t>
  </si>
  <si>
    <t>CENTRO PSICOLA</t>
  </si>
  <si>
    <t>JUAN  MANUEL DIAZ ZAMBRANO</t>
  </si>
  <si>
    <t>MANTENIMINETO</t>
  </si>
  <si>
    <t>ROSARIO RAMIREZ DIAZ</t>
  </si>
  <si>
    <t>GERARDO HERNANDEZ BRAVO</t>
  </si>
  <si>
    <t>ADSCRIPCION</t>
  </si>
  <si>
    <t>SALA DE CABILDO</t>
  </si>
  <si>
    <t>PRESIDENCIA MPAL.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</si>
  <si>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</si>
  <si>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</si>
  <si>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</si>
  <si>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</si>
  <si>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</si>
  <si>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</si>
  <si>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</si>
  <si>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</si>
  <si>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</si>
  <si>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</si>
  <si>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</si>
  <si>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</si>
  <si>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</si>
  <si>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</si>
  <si>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</si>
  <si>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</si>
  <si>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</si>
  <si>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</si>
  <si>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</si>
  <si>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</si>
  <si>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</si>
  <si>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JOSE VICTORIA PLASENCIA</t>
  </si>
  <si>
    <t>SUELDO DIARIO</t>
  </si>
  <si>
    <t>ISPT DIARIO</t>
  </si>
  <si>
    <t>SUELDO QUINCENAL</t>
  </si>
  <si>
    <t>ISPT QUINCENAL</t>
  </si>
  <si>
    <t>LAURA ANDREA BOJORGE MARTINEZ</t>
  </si>
  <si>
    <t>SUBS.EMPLEO DIARIO</t>
  </si>
  <si>
    <t>SUBS.EMPLEO QUINCENAL</t>
  </si>
  <si>
    <t>MARTIN HERNANDEZ MARTINEZ</t>
  </si>
  <si>
    <t>DIAS</t>
  </si>
  <si>
    <t>JUANA BARAJAS AMEZCUA</t>
  </si>
  <si>
    <t>JAVIER FLORES</t>
  </si>
  <si>
    <t>UNIDAD DEPORTIVA</t>
  </si>
  <si>
    <t>SUBSIDIO AL EMPLEO DIARIO</t>
  </si>
  <si>
    <t>DISEÑADOR GRAFICO</t>
  </si>
  <si>
    <t>NANCY A. GODINEZ GUTIERREZ</t>
  </si>
  <si>
    <t>SECRETARIA DEL EJIDO MOD.</t>
  </si>
  <si>
    <t>ISRAEL SANCHEZ VEGA</t>
  </si>
  <si>
    <t>SR. RAMON MARTINEZ MORFIN</t>
  </si>
  <si>
    <t xml:space="preserve">                                                                                           H. AYUNTAMIENTO 2012-2015</t>
  </si>
  <si>
    <t>MARTHA ELVA RUIZ VARGAS</t>
  </si>
  <si>
    <t>ALTA GRACIA FLORES FLORES</t>
  </si>
  <si>
    <t>PEDRO RODRIGUEZ MARIN</t>
  </si>
  <si>
    <t>SUSANA DUARTE LOZANO</t>
  </si>
  <si>
    <t>CARLOS MATA CEJA</t>
  </si>
  <si>
    <t>ADRIANA RAMIREZ RAMOS</t>
  </si>
  <si>
    <t>JOSE LUIS TEJEDA HERRERA</t>
  </si>
  <si>
    <t>ROGELIO CHAVARRIA AGUILAR</t>
  </si>
  <si>
    <t>RAMON MARTINEZ MORFIN</t>
  </si>
  <si>
    <t>SINDICO</t>
  </si>
  <si>
    <t>JUAN CARLOS CONTRERAS CARDENAS</t>
  </si>
  <si>
    <t>MARIA DEL ROSARIO LOPEZ GARCIA</t>
  </si>
  <si>
    <t>LUIS ZUÑIGA ZUÑIGA</t>
  </si>
  <si>
    <t xml:space="preserve">   ________________________</t>
  </si>
  <si>
    <t>ESPERANZA ELIZABETH PEREZ MARTINEZ</t>
  </si>
  <si>
    <t>BEATRIZ TAPIA VALDIVIA</t>
  </si>
  <si>
    <t>FRANCISCO FLORES CASTAÑEDA</t>
  </si>
  <si>
    <t>RAFAEL TORRES MUNGUIA</t>
  </si>
  <si>
    <t>MARIA DE LOS ANGELES GARZA PEREZ</t>
  </si>
  <si>
    <t>JOSE DE JESUS CASTELLANOS VALLE</t>
  </si>
  <si>
    <t>AUX. DEPORTES</t>
  </si>
  <si>
    <t>JOSE DE JESUS RAMIREZ MARTINEZ</t>
  </si>
  <si>
    <t>OMAR EMMANUEL BECERRA GUTIERREZ</t>
  </si>
  <si>
    <t>MARTIN FONSECA RAMOS</t>
  </si>
  <si>
    <t>NAHIELI AGUILAR FERRER</t>
  </si>
  <si>
    <t>JORGE ALBERTO MENDEZ OCAMPO</t>
  </si>
  <si>
    <t>1101.05.21</t>
  </si>
  <si>
    <t>DIRECTOR PROTECCION CIVIL Y SERVICIOS MEDICOS</t>
  </si>
  <si>
    <t>RAMON PICHARDO CORONA</t>
  </si>
  <si>
    <t>JUAN SANDOVAL GARCIA</t>
  </si>
  <si>
    <t>ALEJANDRO ALCARAZ REYNOSA</t>
  </si>
  <si>
    <t>SUB. DIRECTOR</t>
  </si>
  <si>
    <t>JUAN MANUEL CERVANTES LUPIAN</t>
  </si>
  <si>
    <t xml:space="preserve">AUXILIAR </t>
  </si>
  <si>
    <t>JUAN CARLOS AMEZCUA AMEZCUA</t>
  </si>
  <si>
    <t>DEPORTES</t>
  </si>
  <si>
    <t>1201.00.00</t>
  </si>
  <si>
    <t>RAMON PONCE PALOMINO</t>
  </si>
  <si>
    <t>AUXILIAR TECNICO</t>
  </si>
  <si>
    <t>CESAR OCTAVIO SOLORIO ALCARAZ</t>
  </si>
  <si>
    <t>ROBERTO GONZALEZ DOMINGUEZ</t>
  </si>
  <si>
    <t>ENFERMERO</t>
  </si>
  <si>
    <t>SECRETARIO GENERAL</t>
  </si>
  <si>
    <t xml:space="preserve">SECRETARIA  </t>
  </si>
  <si>
    <t>JUAN JOSE ACUÑA ROBLEDO</t>
  </si>
  <si>
    <t>PARQUE LINEAL</t>
  </si>
  <si>
    <t>IGNACIO MARTINEZ ACUÑA</t>
  </si>
  <si>
    <t>MARIA TERESA VAZQUEZ NAVARRETE</t>
  </si>
  <si>
    <t>ANTONIO SILVA VALDOVINOS</t>
  </si>
  <si>
    <t>AUXILIAR</t>
  </si>
  <si>
    <t>JOSE DE JESUS CERVANTES GARCIA</t>
  </si>
  <si>
    <t>JUAN JOSE FIERROS RAMIREZ</t>
  </si>
  <si>
    <t>EFRAIN PLASCENCIA RAMIREZ</t>
  </si>
  <si>
    <t>MARIA TRINIDAD CEJA MEDINA</t>
  </si>
  <si>
    <t>SALVADOR CARDENAS GARCIA</t>
  </si>
  <si>
    <t>ALMA PEREGRINA ARCOS RUIZ</t>
  </si>
  <si>
    <t>AUXILIAR ADMINISTRATIVO</t>
  </si>
  <si>
    <t>ROSA MARTINEZ HERNANDEZ</t>
  </si>
  <si>
    <t>FRANCISCO J. ARCEO GONZALEZ</t>
  </si>
  <si>
    <t>IMSS</t>
  </si>
  <si>
    <t>SINCATURA</t>
  </si>
  <si>
    <t>Nombre del Empleado</t>
  </si>
  <si>
    <t>Pago</t>
  </si>
  <si>
    <t>MAYRA ELIZABETH SUAREZ ZAMBRANO</t>
  </si>
  <si>
    <t>YESENIA VILLANUEVA CASTRO</t>
  </si>
  <si>
    <t>SUELDO</t>
  </si>
  <si>
    <t>ISPT</t>
  </si>
  <si>
    <t>SUBSIDIO AL EMPLEO</t>
  </si>
  <si>
    <t>imss</t>
  </si>
  <si>
    <t>1102.02.00</t>
  </si>
  <si>
    <t>AGENCIAS MUNICIPALES</t>
  </si>
  <si>
    <t>A. MPAL. DEL ZAPOTE</t>
  </si>
  <si>
    <t>__________________________</t>
  </si>
  <si>
    <t>A. MPAL. DEL  REFUGIO</t>
  </si>
  <si>
    <t>A. MPAL. DE LA ROSA AMARILLA</t>
  </si>
  <si>
    <t>A. MPAL. DE LOS SAUCES</t>
  </si>
  <si>
    <t>ANTONIO GONZALEZ CERVANTES</t>
  </si>
  <si>
    <t>A. MPAL. DE LA CAÑADA</t>
  </si>
  <si>
    <t>A. MPAL. COL. MADERO</t>
  </si>
  <si>
    <t>A. MPAL. DEL  CHURINTZIO</t>
  </si>
  <si>
    <t>_________________________</t>
  </si>
  <si>
    <t>MANUEL NEGRETE A LA TORRE</t>
  </si>
  <si>
    <t>COCINERA</t>
  </si>
  <si>
    <t>CUENTA</t>
  </si>
  <si>
    <t>SUBSIDIO DIARIO</t>
  </si>
  <si>
    <t>SUBSIDIO QUINCENAL</t>
  </si>
  <si>
    <t>TOTALES</t>
  </si>
  <si>
    <t>MUNICIPIO DE TIZAPAN EL ALTO</t>
  </si>
  <si>
    <t>DELEGADO DEL VOLANTIN</t>
  </si>
  <si>
    <t>SAYURI CAMARENA IBARRA</t>
  </si>
  <si>
    <t>JOSE ROBERTO VALDOVINOS PICHARDO</t>
  </si>
  <si>
    <t>OFICIAL DEL REGISTRO CIVIL</t>
  </si>
  <si>
    <t>MARGARITA RUIZ PULIDO</t>
  </si>
  <si>
    <t>ROSALIO BUENROSTRO ALCARAZ</t>
  </si>
  <si>
    <t>FERNANDO MARTINEZ ZAMBRANO</t>
  </si>
  <si>
    <t>JOSE AURELIO SUAREZ CEJA</t>
  </si>
  <si>
    <t>AUX. TEC. DE AREA RECREATIVA</t>
  </si>
  <si>
    <t>FRANCISCO JAVIER NAVARRO FARIAS</t>
  </si>
  <si>
    <t>JAVIER ALBERTO BARRAGAN PANTOJA</t>
  </si>
  <si>
    <t>JORGE ALFREDO VALLE NEGRETE</t>
  </si>
  <si>
    <t>JOSEFINA RAMIREZ ORTIZ</t>
  </si>
  <si>
    <t>JOSE LUIS MANZO MORENO</t>
  </si>
  <si>
    <t>YOLANDA CORONA GONZALEZ</t>
  </si>
  <si>
    <t>EDUARDO TORRES PICHARDO</t>
  </si>
  <si>
    <t>JUAN TORRES PANTOJA</t>
  </si>
  <si>
    <t>REYNALDO VALDOVINOS ZEPEDA</t>
  </si>
  <si>
    <t>JUAN GUILLERMO VARGAS VALENCIA</t>
  </si>
  <si>
    <t>ALBERTO SUAREZ GARCIA</t>
  </si>
  <si>
    <t>ALBERTO BEJAR ARIAS</t>
  </si>
  <si>
    <t>ECOLOGIA</t>
  </si>
  <si>
    <t>INSPECTOR DE ECOLOCIA</t>
  </si>
  <si>
    <t>DES. AGROPECUARIO Y ECOLOGIA</t>
  </si>
  <si>
    <t>OFICIAL MAYOR</t>
  </si>
  <si>
    <t>2012-2015</t>
  </si>
  <si>
    <t>LCP BEATRIZ TAPIA VALDIVIA</t>
  </si>
  <si>
    <t>ENCARGADA DE LA HACIENDA MUNICIPAL</t>
  </si>
  <si>
    <t>ENCARGADA DE LA HACIENDA MPAL.</t>
  </si>
  <si>
    <t>JOSE GUADALUPE MACIAS VALENCIA</t>
  </si>
  <si>
    <t>JARDINERA DE LA ROSA AMARILLA</t>
  </si>
  <si>
    <t>DIRECTOR ATENCION CIUDADANA Y ENCARGADO MODULO MAQ. AYTO.</t>
  </si>
  <si>
    <t>ROBERTO CASTRO CORONA</t>
  </si>
  <si>
    <t>YOLANDA AMEZCUA CEJA</t>
  </si>
  <si>
    <t>JOSE DE JESUS RODRIGUEZ NAVARRO</t>
  </si>
  <si>
    <t>GESTOR Y NOTIFICADOR</t>
  </si>
  <si>
    <t>RAFAEL GUTIERREZ SANDOVAL</t>
  </si>
  <si>
    <t>HECTOR JAVIER PALMAS CAPISTRAN</t>
  </si>
  <si>
    <t>MIGUEL FONSECA TORRES</t>
  </si>
  <si>
    <t>JOSE MANUEL OROZCO CONTRERAS</t>
  </si>
  <si>
    <t>PABLO OMAR OROZCO CONTRERAS</t>
  </si>
  <si>
    <t>ALACIEL CONTRERAS FLORES</t>
  </si>
  <si>
    <t>VIALIDAD</t>
  </si>
  <si>
    <t>JOSE MANUEL SANCHEZ ZAMORA</t>
  </si>
  <si>
    <t>POLICIA VIAL</t>
  </si>
  <si>
    <t>SINDICATURA</t>
  </si>
  <si>
    <t>SECRETARIA GRAL.</t>
  </si>
  <si>
    <t>JANETTE GPE. TRUJILLO GALLEGOS</t>
  </si>
  <si>
    <t>GABRIEL TORRES MAGALLON</t>
  </si>
  <si>
    <t>COMUNICACIÓN SOCIAL</t>
  </si>
  <si>
    <t>SALVADOR ORDAZ FLORES</t>
  </si>
  <si>
    <t>PRESIDENCIA</t>
  </si>
  <si>
    <t>ZACARIAS GALVAN DOMINGUEZ</t>
  </si>
  <si>
    <t>GESTOR MUNICIPAL</t>
  </si>
  <si>
    <t>PEDRO ELIZER FIERRO LOPEZ</t>
  </si>
  <si>
    <t>MANTO INMUEBLES</t>
  </si>
  <si>
    <t>AUXILIAR ALBAÑIL</t>
  </si>
  <si>
    <t>JUAN MANUEL PICHARDO CORONA</t>
  </si>
  <si>
    <t>AUX FONTANERIA EL ZAPOTE</t>
  </si>
  <si>
    <t>MARTHA ELENA GARCIA NEGRETE</t>
  </si>
  <si>
    <t>AUX ELEMENTO PROT CIVIL</t>
  </si>
  <si>
    <t>GIOVANNA SANCHEZ GONZALEZ</t>
  </si>
  <si>
    <t>JOSE DE JESUS BUENROSTRO SANCHEZ</t>
  </si>
  <si>
    <t>DELEGACIONES Y AGENCIAS</t>
  </si>
  <si>
    <t>VELADOR POZO REFUGIO</t>
  </si>
  <si>
    <t>ALFREDO FLORES GONZALEZ</t>
  </si>
  <si>
    <t>A. MPAL. VILLA DEL LAGO</t>
  </si>
  <si>
    <t>JESSICA IVONNE YAÑEZ RUIZ</t>
  </si>
  <si>
    <t>MARIO SOLIS CHAVARRIA</t>
  </si>
  <si>
    <t>AUXILIAR FONTANERIA</t>
  </si>
  <si>
    <t>OSVALDO MARTINEZ VILLANUEVA</t>
  </si>
  <si>
    <t>JAVIER MATA SOLIS</t>
  </si>
  <si>
    <t>FEDERICO CHAVARRIA COVARRUBIAS</t>
  </si>
  <si>
    <t>RODOLFO CUEVAS RAMOS</t>
  </si>
  <si>
    <t>MARIA GUADALUPE AVIÑA CORTES</t>
  </si>
  <si>
    <t>JUAN MANUEL TORRES ARREOLA</t>
  </si>
  <si>
    <t>AUX. OBRAS PUBLICA</t>
  </si>
  <si>
    <t xml:space="preserve">                                                                                                                NOMINA DE EMPLEADOS</t>
  </si>
  <si>
    <t xml:space="preserve">                                                                                                            H. AYUNTAMIENTO 2012-2015</t>
  </si>
  <si>
    <t xml:space="preserve">                                                                                                               TIZAPAN EL ALTO, JALISCO</t>
  </si>
  <si>
    <t>1101.00.00</t>
  </si>
  <si>
    <t>JORGE LUIS MARTINEZ MARTINEZ</t>
  </si>
  <si>
    <t>RFC</t>
  </si>
  <si>
    <t>FRANCISCO NEGRETE CISNEROS</t>
  </si>
  <si>
    <t>JOSE PADILLA CARDENAS</t>
  </si>
  <si>
    <t>A. MPAL. DE MISMALOYA</t>
  </si>
  <si>
    <t>JORGE ARMANDO PICHARDO VALDIVINOS</t>
  </si>
  <si>
    <t>AUX DE JARDINERO</t>
  </si>
  <si>
    <t>AUXILIAR ENCARGADA</t>
  </si>
  <si>
    <t>JUANA  CERVANTES  ANGEL</t>
  </si>
  <si>
    <t>DELEGACION VILLA EMILIANO ZAPATA</t>
  </si>
  <si>
    <t>BARRENDERO PLAZA PRINCIPAL</t>
  </si>
  <si>
    <t>ALEJANDRO RAFAEL ORTEGA VALENCIA</t>
  </si>
  <si>
    <t>OFICIAL OPERATIVO</t>
  </si>
  <si>
    <t>JOSE DE JESUS VALENCIA VILLA</t>
  </si>
  <si>
    <t>EDGAR SALVADOR CHAVARRIA VALENCIA</t>
  </si>
  <si>
    <t>ABEL CASTILLO MORFIN</t>
  </si>
  <si>
    <t>DIRECTOR DE DEPARTAMENTO</t>
  </si>
  <si>
    <t>DANIEL PEREZ NEGRETE</t>
  </si>
  <si>
    <t>ANA BERTHA FLORES GARCIA</t>
  </si>
  <si>
    <t>CASA DE CULTURA</t>
  </si>
  <si>
    <t>MODULO DE CONSTANCIAS DE NO ANTECEDENTES</t>
  </si>
  <si>
    <t>HERACLEO VALDOVINOS MAGAÑA</t>
  </si>
  <si>
    <t>AUX. ALBAÑIL</t>
  </si>
  <si>
    <t>1101.06.01</t>
  </si>
  <si>
    <t>ALMA DELIA SANJUAN SAYULA</t>
  </si>
  <si>
    <t>AUX DE INTENDENCIA</t>
  </si>
  <si>
    <t>1101.05.56</t>
  </si>
  <si>
    <t>1101.05.57</t>
  </si>
  <si>
    <t>1101.05.58</t>
  </si>
  <si>
    <t>1101.05.59</t>
  </si>
  <si>
    <t>MARIA GUADALUPE LOPEZ SOLORIO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</si>
  <si>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2da. QUINCENA DE FEBRERO DEL 2015</t>
    </r>
  </si>
  <si>
    <r>
      <t xml:space="preserve">                                                                  CORRESPONDIENTE A: AL MES</t>
    </r>
    <r>
      <rPr>
        <b/>
        <i/>
        <sz val="14"/>
        <rFont val="Arial Narrow"/>
        <family val="2"/>
      </rPr>
      <t xml:space="preserve"> DE FEBRERO DEL 2014</t>
    </r>
  </si>
  <si>
    <t>BASEADO SEGUNDA QUINCENA FEBRERO 2015</t>
  </si>
  <si>
    <t>RAUL CEJA AGUILAR</t>
  </si>
  <si>
    <t>NESTOR DANIEL ALVAREZ VAZQUEZ</t>
  </si>
  <si>
    <t>1201.00.01</t>
  </si>
  <si>
    <t>MANTENIMIENTO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</si>
</sst>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0.000"/>
  </numFmts>
  <fonts count="22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4" fillId="0" borderId="0"/>
    <xf numFmtId="0" fontId="15" fillId="0" borderId="0"/>
  </cellStyleXfs>
  <cellXfs count="244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4" fontId="5" fillId="0" borderId="15" xfId="0" applyNumberFormat="1" applyFont="1" applyBorder="1" applyAlignment="1">
      <alignment horizontal="center"/>
    </xf>
    <xf numFmtId="0" fontId="6" fillId="0" borderId="17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19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0" xfId="0" applyFont="1" applyBorder="1"/>
    <xf numFmtId="0" fontId="10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13" fillId="0" borderId="0" xfId="0" applyFont="1"/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3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0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0" xfId="0" applyFont="1" applyBorder="1"/>
    <xf numFmtId="0" fontId="16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0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0" xfId="0" applyFont="1" applyBorder="1" applyAlignment="1">
      <alignment horizontal="left"/>
    </xf>
    <xf numFmtId="0" fontId="9" fillId="0" borderId="4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0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/>
    <xf numFmtId="2" fontId="6" fillId="0" borderId="12" xfId="0" applyNumberFormat="1" applyFont="1" applyBorder="1"/>
    <xf numFmtId="2" fontId="6" fillId="0" borderId="2" xfId="0" applyNumberFormat="1" applyFont="1" applyBorder="1" applyAlignment="1"/>
    <xf numFmtId="0" fontId="7" fillId="0" borderId="20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 applyAlignment="1">
      <alignment horizontal="left"/>
    </xf>
    <xf numFmtId="0" fontId="4" fillId="0" borderId="25" xfId="0" applyFont="1" applyBorder="1"/>
    <xf numFmtId="0" fontId="8" fillId="0" borderId="22" xfId="0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0" fontId="6" fillId="0" borderId="26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8" xfId="0" applyFont="1" applyBorder="1" applyAlignment="1"/>
    <xf numFmtId="0" fontId="4" fillId="0" borderId="24" xfId="0" applyFont="1" applyBorder="1" applyAlignment="1">
      <alignment horizontal="center"/>
    </xf>
    <xf numFmtId="0" fontId="4" fillId="0" borderId="29" xfId="0" applyFont="1" applyBorder="1"/>
    <xf numFmtId="0" fontId="9" fillId="0" borderId="9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0" borderId="0" xfId="0" applyFont="1"/>
    <xf numFmtId="4" fontId="6" fillId="0" borderId="15" xfId="0" applyNumberFormat="1" applyFont="1" applyBorder="1"/>
    <xf numFmtId="0" fontId="9" fillId="0" borderId="12" xfId="0" applyFont="1" applyBorder="1" applyAlignment="1">
      <alignment wrapText="1"/>
    </xf>
    <xf numFmtId="4" fontId="4" fillId="0" borderId="1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9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2" xfId="0" applyFont="1" applyBorder="1"/>
    <xf numFmtId="0" fontId="10" fillId="0" borderId="28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/>
    <xf numFmtId="0" fontId="5" fillId="0" borderId="34" xfId="0" applyFont="1" applyBorder="1" applyAlignment="1">
      <alignment horizontal="center"/>
    </xf>
    <xf numFmtId="0" fontId="6" fillId="0" borderId="29" xfId="0" applyFont="1" applyBorder="1"/>
    <xf numFmtId="0" fontId="10" fillId="0" borderId="34" xfId="0" applyFont="1" applyBorder="1" applyAlignment="1">
      <alignment horizontal="center"/>
    </xf>
    <xf numFmtId="0" fontId="6" fillId="0" borderId="30" xfId="0" applyFont="1" applyBorder="1"/>
    <xf numFmtId="0" fontId="10" fillId="0" borderId="23" xfId="0" applyFont="1" applyBorder="1"/>
    <xf numFmtId="0" fontId="8" fillId="0" borderId="33" xfId="0" applyFont="1" applyBorder="1" applyAlignment="1">
      <alignment horizontal="center"/>
    </xf>
    <xf numFmtId="0" fontId="11" fillId="0" borderId="15" xfId="0" applyFont="1" applyBorder="1"/>
    <xf numFmtId="0" fontId="11" fillId="0" borderId="30" xfId="0" applyFont="1" applyBorder="1"/>
    <xf numFmtId="4" fontId="5" fillId="0" borderId="30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4" fillId="0" borderId="23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7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7" fillId="0" borderId="20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20" xfId="0" applyNumberFormat="1" applyFont="1" applyBorder="1" applyAlignment="1">
      <alignment horizontal="center"/>
    </xf>
    <xf numFmtId="4" fontId="4" fillId="0" borderId="0" xfId="0" applyNumberFormat="1" applyFont="1" applyBorder="1"/>
    <xf numFmtId="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8" xfId="0" applyNumberFormat="1" applyFont="1" applyBorder="1"/>
    <xf numFmtId="4" fontId="4" fillId="0" borderId="27" xfId="0" applyNumberFormat="1" applyFont="1" applyBorder="1"/>
    <xf numFmtId="0" fontId="4" fillId="0" borderId="9" xfId="0" applyFont="1" applyBorder="1" applyAlignment="1">
      <alignment horizontal="center"/>
    </xf>
    <xf numFmtId="4" fontId="10" fillId="0" borderId="33" xfId="1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4" xfId="0" applyFont="1" applyBorder="1" applyAlignment="1">
      <alignment horizontal="center" wrapText="1"/>
    </xf>
    <xf numFmtId="4" fontId="4" fillId="0" borderId="18" xfId="0" applyNumberFormat="1" applyFont="1" applyBorder="1"/>
    <xf numFmtId="0" fontId="4" fillId="0" borderId="19" xfId="0" applyFont="1" applyBorder="1"/>
    <xf numFmtId="0" fontId="6" fillId="0" borderId="0" xfId="0" applyFont="1" applyAlignment="1">
      <alignment horizontal="center"/>
    </xf>
    <xf numFmtId="0" fontId="18" fillId="0" borderId="0" xfId="0" applyFont="1"/>
    <xf numFmtId="4" fontId="4" fillId="0" borderId="19" xfId="0" applyNumberFormat="1" applyFont="1" applyBorder="1"/>
    <xf numFmtId="4" fontId="4" fillId="0" borderId="7" xfId="0" applyNumberFormat="1" applyFont="1" applyBorder="1"/>
    <xf numFmtId="4" fontId="4" fillId="0" borderId="20" xfId="0" applyNumberFormat="1" applyFont="1" applyBorder="1"/>
    <xf numFmtId="0" fontId="20" fillId="0" borderId="0" xfId="0" applyFont="1"/>
    <xf numFmtId="0" fontId="6" fillId="0" borderId="0" xfId="0" applyFont="1" applyAlignment="1">
      <alignment horizontal="center"/>
    </xf>
    <xf numFmtId="49" fontId="4" fillId="0" borderId="20" xfId="0" applyNumberFormat="1" applyFont="1" applyBorder="1"/>
    <xf numFmtId="49" fontId="4" fillId="0" borderId="20" xfId="0" applyNumberFormat="1" applyFont="1" applyBorder="1" applyAlignment="1">
      <alignment horizontal="right"/>
    </xf>
    <xf numFmtId="0" fontId="6" fillId="0" borderId="38" xfId="0" applyFont="1" applyBorder="1"/>
    <xf numFmtId="0" fontId="18" fillId="2" borderId="36" xfId="4" applyFont="1" applyFill="1" applyBorder="1" applyAlignment="1">
      <alignment horizontal="center"/>
    </xf>
    <xf numFmtId="0" fontId="19" fillId="2" borderId="35" xfId="4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right"/>
    </xf>
    <xf numFmtId="0" fontId="4" fillId="2" borderId="21" xfId="0" applyFont="1" applyFill="1" applyBorder="1"/>
    <xf numFmtId="4" fontId="4" fillId="2" borderId="21" xfId="0" applyNumberFormat="1" applyFont="1" applyFill="1" applyBorder="1"/>
    <xf numFmtId="0" fontId="4" fillId="2" borderId="37" xfId="0" applyFont="1" applyFill="1" applyBorder="1"/>
    <xf numFmtId="0" fontId="4" fillId="2" borderId="37" xfId="0" applyFont="1" applyFill="1" applyBorder="1" applyAlignment="1">
      <alignment horizontal="right"/>
    </xf>
    <xf numFmtId="4" fontId="4" fillId="2" borderId="37" xfId="0" applyNumberFormat="1" applyFont="1" applyFill="1" applyBorder="1"/>
    <xf numFmtId="0" fontId="1" fillId="2" borderId="21" xfId="0" applyFont="1" applyFill="1" applyBorder="1"/>
    <xf numFmtId="0" fontId="13" fillId="2" borderId="21" xfId="0" applyFont="1" applyFill="1" applyBorder="1"/>
    <xf numFmtId="0" fontId="14" fillId="2" borderId="21" xfId="0" applyFont="1" applyFill="1" applyBorder="1"/>
    <xf numFmtId="4" fontId="14" fillId="2" borderId="21" xfId="0" applyNumberFormat="1" applyFont="1" applyFill="1" applyBorder="1"/>
    <xf numFmtId="0" fontId="16" fillId="0" borderId="30" xfId="0" applyFont="1" applyBorder="1" applyAlignment="1">
      <alignment horizontal="center"/>
    </xf>
    <xf numFmtId="0" fontId="4" fillId="3" borderId="23" xfId="0" applyFont="1" applyFill="1" applyBorder="1"/>
    <xf numFmtId="0" fontId="4" fillId="3" borderId="2" xfId="0" applyFont="1" applyFill="1" applyBorder="1"/>
    <xf numFmtId="0" fontId="9" fillId="3" borderId="20" xfId="0" applyFont="1" applyFill="1" applyBorder="1"/>
    <xf numFmtId="0" fontId="9" fillId="3" borderId="2" xfId="0" applyFont="1" applyFill="1" applyBorder="1" applyAlignment="1">
      <alignment wrapText="1"/>
    </xf>
    <xf numFmtId="4" fontId="6" fillId="3" borderId="2" xfId="0" applyNumberFormat="1" applyFont="1" applyFill="1" applyBorder="1" applyAlignment="1">
      <alignment horizontal="center"/>
    </xf>
    <xf numFmtId="4" fontId="6" fillId="3" borderId="2" xfId="0" applyNumberFormat="1" applyFont="1" applyFill="1" applyBorder="1"/>
    <xf numFmtId="0" fontId="6" fillId="3" borderId="6" xfId="0" applyFont="1" applyFill="1" applyBorder="1"/>
    <xf numFmtId="0" fontId="21" fillId="0" borderId="20" xfId="0" applyFont="1" applyBorder="1"/>
    <xf numFmtId="0" fontId="21" fillId="0" borderId="2" xfId="0" applyFont="1" applyBorder="1" applyAlignment="1">
      <alignment wrapText="1"/>
    </xf>
    <xf numFmtId="0" fontId="21" fillId="0" borderId="2" xfId="0" applyFont="1" applyBorder="1"/>
    <xf numFmtId="4" fontId="4" fillId="0" borderId="0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0" fontId="9" fillId="0" borderId="20" xfId="0" applyFont="1" applyBorder="1" applyAlignment="1">
      <alignment horizontal="left" wrapText="1"/>
    </xf>
    <xf numFmtId="4" fontId="19" fillId="2" borderId="35" xfId="4" applyNumberFormat="1" applyFont="1" applyFill="1" applyBorder="1" applyAlignment="1">
      <alignment horizontal="center" wrapText="1"/>
    </xf>
    <xf numFmtId="4" fontId="19" fillId="2" borderId="36" xfId="4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2" fontId="6" fillId="0" borderId="0" xfId="0" applyNumberFormat="1" applyFont="1"/>
    <xf numFmtId="4" fontId="2" fillId="0" borderId="0" xfId="0" applyNumberFormat="1" applyFont="1"/>
    <xf numFmtId="4" fontId="6" fillId="0" borderId="0" xfId="0" applyNumberFormat="1" applyFont="1" applyAlignment="1">
      <alignment horizontal="left"/>
    </xf>
    <xf numFmtId="0" fontId="9" fillId="0" borderId="19" xfId="0" applyFont="1" applyBorder="1"/>
    <xf numFmtId="0" fontId="9" fillId="0" borderId="7" xfId="0" applyFont="1" applyBorder="1"/>
    <xf numFmtId="0" fontId="9" fillId="0" borderId="7" xfId="0" applyFont="1" applyBorder="1" applyAlignment="1">
      <alignment wrapText="1"/>
    </xf>
    <xf numFmtId="0" fontId="9" fillId="2" borderId="21" xfId="0" applyFont="1" applyFill="1" applyBorder="1"/>
    <xf numFmtId="0" fontId="9" fillId="2" borderId="37" xfId="0" applyFont="1" applyFill="1" applyBorder="1"/>
    <xf numFmtId="49" fontId="9" fillId="0" borderId="20" xfId="0" applyNumberFormat="1" applyFont="1" applyBorder="1"/>
    <xf numFmtId="0" fontId="6" fillId="0" borderId="0" xfId="0" applyFont="1" applyAlignment="1">
      <alignment horizontal="left"/>
    </xf>
    <xf numFmtId="0" fontId="4" fillId="0" borderId="2" xfId="0" applyFont="1" applyBorder="1" applyAlignment="1">
      <alignment wrapText="1"/>
    </xf>
    <xf numFmtId="0" fontId="4" fillId="0" borderId="13" xfId="0" applyFont="1" applyBorder="1" applyAlignment="1">
      <alignment horizontal="center"/>
    </xf>
    <xf numFmtId="164" fontId="6" fillId="0" borderId="0" xfId="0" applyNumberFormat="1" applyFont="1"/>
    <xf numFmtId="0" fontId="6" fillId="0" borderId="0" xfId="0" applyFont="1" applyAlignment="1">
      <alignment horizontal="left"/>
    </xf>
    <xf numFmtId="4" fontId="6" fillId="0" borderId="0" xfId="0" applyNumberFormat="1" applyFont="1" applyBorder="1"/>
    <xf numFmtId="0" fontId="6" fillId="0" borderId="0" xfId="0" applyFont="1" applyAlignment="1">
      <alignment horizontal="left"/>
    </xf>
    <xf numFmtId="0" fontId="21" fillId="0" borderId="20" xfId="0" applyFont="1" applyBorder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20" xfId="0" applyNumberFormat="1" applyFont="1" applyBorder="1" applyAlignment="1">
      <alignment horizontal="right"/>
    </xf>
    <xf numFmtId="0" fontId="4" fillId="0" borderId="2" xfId="0" applyFont="1" applyBorder="1" applyAlignment="1"/>
    <xf numFmtId="0" fontId="4" fillId="0" borderId="2" xfId="0" applyFont="1" applyBorder="1" applyAlignment="1">
      <alignment horizontal="left" wrapText="1"/>
    </xf>
    <xf numFmtId="0" fontId="4" fillId="0" borderId="20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O21"/>
  <sheetViews>
    <sheetView tabSelected="1" zoomScale="80" zoomScaleNormal="80" workbookViewId="0"/>
  </sheetViews>
  <sheetFormatPr baseColWidth="10" defaultColWidth="11.44140625" defaultRowHeight="13.8"/>
  <cols>
    <col min="1" max="1" width="8.33203125" style="2" customWidth="1"/>
    <col min="2" max="2" width="31" style="2" customWidth="1"/>
    <col min="3" max="3" width="9.6640625" style="2" customWidth="1"/>
    <col min="4" max="4" width="11.44140625" style="2" customWidth="1"/>
    <col min="5" max="5" width="5.6640625" style="2" customWidth="1"/>
    <col min="6" max="6" width="10" style="2" customWidth="1"/>
    <col min="7" max="7" width="11.88671875" style="2" customWidth="1"/>
    <col min="8" max="8" width="2.109375" style="2" hidden="1" customWidth="1"/>
    <col min="9" max="9" width="11.6640625" style="2" customWidth="1"/>
    <col min="10" max="10" width="0.109375" style="2" customWidth="1"/>
    <col min="11" max="11" width="11.6640625" style="2" customWidth="1"/>
    <col min="12" max="12" width="10.6640625" style="2" customWidth="1"/>
    <col min="13" max="13" width="12.33203125" style="2" customWidth="1"/>
    <col min="14" max="14" width="27.6640625" style="2" customWidth="1"/>
    <col min="15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255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456</v>
      </c>
    </row>
    <row r="5" spans="1:15" ht="42" customHeight="1" thickBot="1">
      <c r="A5" s="170" t="s">
        <v>16</v>
      </c>
      <c r="B5" s="171" t="s">
        <v>13</v>
      </c>
      <c r="C5" s="171" t="s">
        <v>212</v>
      </c>
      <c r="D5" s="171" t="s">
        <v>17</v>
      </c>
      <c r="E5" s="121" t="s">
        <v>25</v>
      </c>
      <c r="F5" s="121" t="s">
        <v>237</v>
      </c>
      <c r="G5" s="121" t="s">
        <v>239</v>
      </c>
      <c r="H5" s="121" t="s">
        <v>238</v>
      </c>
      <c r="I5" s="121" t="s">
        <v>240</v>
      </c>
      <c r="J5" s="121"/>
      <c r="K5" s="121" t="s">
        <v>194</v>
      </c>
      <c r="L5" s="121" t="s">
        <v>315</v>
      </c>
      <c r="M5" s="121" t="s">
        <v>18</v>
      </c>
      <c r="N5" s="172" t="s">
        <v>19</v>
      </c>
    </row>
    <row r="6" spans="1:15" ht="22.5" customHeight="1">
      <c r="A6" s="122" t="s">
        <v>127</v>
      </c>
      <c r="B6" s="52" t="s">
        <v>20</v>
      </c>
      <c r="C6" s="123"/>
      <c r="D6" s="54"/>
      <c r="E6" s="54"/>
      <c r="F6" s="165"/>
      <c r="G6" s="148"/>
      <c r="H6" s="165"/>
      <c r="I6" s="148"/>
      <c r="J6" s="165"/>
      <c r="K6" s="165"/>
      <c r="L6" s="148"/>
      <c r="M6" s="148"/>
      <c r="N6" s="150"/>
    </row>
    <row r="7" spans="1:15" ht="29.25" customHeight="1">
      <c r="A7" s="69" t="s">
        <v>127</v>
      </c>
      <c r="B7" s="7" t="s">
        <v>256</v>
      </c>
      <c r="C7" s="135" t="s">
        <v>213</v>
      </c>
      <c r="D7" s="68" t="s">
        <v>79</v>
      </c>
      <c r="E7" s="57">
        <v>13</v>
      </c>
      <c r="F7" s="157">
        <v>832</v>
      </c>
      <c r="G7" s="152">
        <f>+E7*F7</f>
        <v>10816</v>
      </c>
      <c r="H7" s="157">
        <v>144</v>
      </c>
      <c r="I7" s="152">
        <f>+E7*H7</f>
        <v>1872</v>
      </c>
      <c r="J7" s="157"/>
      <c r="K7" s="157">
        <v>0</v>
      </c>
      <c r="L7" s="152">
        <v>0</v>
      </c>
      <c r="M7" s="152">
        <f t="shared" ref="M7:M15" si="0">+G7-I7+K7-L7</f>
        <v>8944</v>
      </c>
      <c r="N7" s="229" t="s">
        <v>336</v>
      </c>
      <c r="O7" s="58"/>
    </row>
    <row r="8" spans="1:15" ht="29.25" customHeight="1">
      <c r="A8" s="69" t="s">
        <v>127</v>
      </c>
      <c r="B8" s="7" t="s">
        <v>314</v>
      </c>
      <c r="C8" s="135" t="s">
        <v>213</v>
      </c>
      <c r="D8" s="68" t="s">
        <v>79</v>
      </c>
      <c r="E8" s="57">
        <v>13</v>
      </c>
      <c r="F8" s="157">
        <v>832</v>
      </c>
      <c r="G8" s="152">
        <f>+E8*F8</f>
        <v>10816</v>
      </c>
      <c r="H8" s="157">
        <v>144</v>
      </c>
      <c r="I8" s="152">
        <f>+E8*H8</f>
        <v>1872</v>
      </c>
      <c r="J8" s="157"/>
      <c r="K8" s="157">
        <v>0</v>
      </c>
      <c r="L8" s="152">
        <v>0</v>
      </c>
      <c r="M8" s="152">
        <f t="shared" si="0"/>
        <v>8944</v>
      </c>
      <c r="N8" s="229" t="s">
        <v>336</v>
      </c>
      <c r="O8" s="58"/>
    </row>
    <row r="9" spans="1:15" ht="30" customHeight="1">
      <c r="A9" s="69" t="s">
        <v>127</v>
      </c>
      <c r="B9" s="7" t="s">
        <v>257</v>
      </c>
      <c r="C9" s="135" t="s">
        <v>213</v>
      </c>
      <c r="D9" s="68" t="s">
        <v>79</v>
      </c>
      <c r="E9" s="57">
        <v>13</v>
      </c>
      <c r="F9" s="157">
        <v>832</v>
      </c>
      <c r="G9" s="152">
        <f t="shared" ref="G9:G14" si="1">+E9*F9</f>
        <v>10816</v>
      </c>
      <c r="H9" s="157">
        <v>144</v>
      </c>
      <c r="I9" s="152">
        <f t="shared" ref="I9:I14" si="2">+E9*H9</f>
        <v>1872</v>
      </c>
      <c r="J9" s="157"/>
      <c r="K9" s="157">
        <v>0</v>
      </c>
      <c r="L9" s="152">
        <v>0</v>
      </c>
      <c r="M9" s="152">
        <f t="shared" si="0"/>
        <v>8944</v>
      </c>
      <c r="N9" s="229" t="s">
        <v>336</v>
      </c>
    </row>
    <row r="10" spans="1:15" ht="30" customHeight="1">
      <c r="A10" s="69" t="s">
        <v>127</v>
      </c>
      <c r="B10" s="7" t="s">
        <v>258</v>
      </c>
      <c r="C10" s="135" t="s">
        <v>213</v>
      </c>
      <c r="D10" s="68" t="s">
        <v>79</v>
      </c>
      <c r="E10" s="57">
        <v>13</v>
      </c>
      <c r="F10" s="157">
        <v>832</v>
      </c>
      <c r="G10" s="152">
        <f t="shared" si="1"/>
        <v>10816</v>
      </c>
      <c r="H10" s="157">
        <v>144</v>
      </c>
      <c r="I10" s="152">
        <f t="shared" si="2"/>
        <v>1872</v>
      </c>
      <c r="J10" s="157"/>
      <c r="K10" s="157">
        <v>0</v>
      </c>
      <c r="L10" s="152">
        <v>0</v>
      </c>
      <c r="M10" s="152">
        <f t="shared" si="0"/>
        <v>8944</v>
      </c>
      <c r="N10" s="229" t="s">
        <v>336</v>
      </c>
    </row>
    <row r="11" spans="1:15" ht="30" customHeight="1">
      <c r="A11" s="69" t="s">
        <v>127</v>
      </c>
      <c r="B11" s="7" t="s">
        <v>259</v>
      </c>
      <c r="C11" s="135" t="s">
        <v>213</v>
      </c>
      <c r="D11" s="68" t="s">
        <v>79</v>
      </c>
      <c r="E11" s="57">
        <v>13</v>
      </c>
      <c r="F11" s="157">
        <v>832</v>
      </c>
      <c r="G11" s="152">
        <f t="shared" si="1"/>
        <v>10816</v>
      </c>
      <c r="H11" s="157">
        <v>144</v>
      </c>
      <c r="I11" s="152">
        <f t="shared" si="2"/>
        <v>1872</v>
      </c>
      <c r="J11" s="157"/>
      <c r="K11" s="157">
        <v>0</v>
      </c>
      <c r="L11" s="152">
        <v>0</v>
      </c>
      <c r="M11" s="152">
        <f t="shared" si="0"/>
        <v>8944</v>
      </c>
      <c r="N11" s="229" t="s">
        <v>336</v>
      </c>
    </row>
    <row r="12" spans="1:15" s="183" customFormat="1" ht="30" customHeight="1">
      <c r="A12" s="69" t="s">
        <v>127</v>
      </c>
      <c r="B12" s="7" t="s">
        <v>260</v>
      </c>
      <c r="C12" s="135" t="s">
        <v>213</v>
      </c>
      <c r="D12" s="68" t="s">
        <v>79</v>
      </c>
      <c r="E12" s="57">
        <v>13</v>
      </c>
      <c r="F12" s="157">
        <v>832</v>
      </c>
      <c r="G12" s="152">
        <f t="shared" si="1"/>
        <v>10816</v>
      </c>
      <c r="H12" s="157">
        <v>144</v>
      </c>
      <c r="I12" s="152">
        <f t="shared" si="2"/>
        <v>1872</v>
      </c>
      <c r="J12" s="157"/>
      <c r="K12" s="157">
        <v>0</v>
      </c>
      <c r="L12" s="152">
        <v>318</v>
      </c>
      <c r="M12" s="152">
        <f t="shared" si="0"/>
        <v>8626</v>
      </c>
      <c r="N12" s="229" t="s">
        <v>336</v>
      </c>
    </row>
    <row r="13" spans="1:15" ht="30" customHeight="1">
      <c r="A13" s="69" t="s">
        <v>127</v>
      </c>
      <c r="B13" s="7" t="s">
        <v>261</v>
      </c>
      <c r="C13" s="135" t="s">
        <v>213</v>
      </c>
      <c r="D13" s="68" t="s">
        <v>79</v>
      </c>
      <c r="E13" s="57">
        <v>13</v>
      </c>
      <c r="F13" s="157">
        <v>832</v>
      </c>
      <c r="G13" s="152">
        <f t="shared" si="1"/>
        <v>10816</v>
      </c>
      <c r="H13" s="157">
        <v>144</v>
      </c>
      <c r="I13" s="152">
        <f t="shared" si="2"/>
        <v>1872</v>
      </c>
      <c r="J13" s="157"/>
      <c r="K13" s="157">
        <v>0</v>
      </c>
      <c r="L13" s="152">
        <v>0</v>
      </c>
      <c r="M13" s="152">
        <f t="shared" si="0"/>
        <v>8944</v>
      </c>
      <c r="N13" s="229" t="s">
        <v>336</v>
      </c>
    </row>
    <row r="14" spans="1:15" ht="30" customHeight="1">
      <c r="A14" s="69" t="s">
        <v>127</v>
      </c>
      <c r="B14" s="7" t="s">
        <v>262</v>
      </c>
      <c r="C14" s="135" t="s">
        <v>213</v>
      </c>
      <c r="D14" s="68" t="s">
        <v>79</v>
      </c>
      <c r="E14" s="57">
        <v>13</v>
      </c>
      <c r="F14" s="157">
        <v>832</v>
      </c>
      <c r="G14" s="152">
        <f t="shared" si="1"/>
        <v>10816</v>
      </c>
      <c r="H14" s="157">
        <v>144</v>
      </c>
      <c r="I14" s="152">
        <f t="shared" si="2"/>
        <v>1872</v>
      </c>
      <c r="J14" s="157"/>
      <c r="K14" s="157">
        <v>0</v>
      </c>
      <c r="L14" s="152">
        <v>0</v>
      </c>
      <c r="M14" s="152">
        <f t="shared" si="0"/>
        <v>8944</v>
      </c>
      <c r="N14" s="229" t="s">
        <v>336</v>
      </c>
    </row>
    <row r="15" spans="1:15" ht="30" customHeight="1" thickBot="1">
      <c r="A15" s="69" t="s">
        <v>127</v>
      </c>
      <c r="B15" s="7" t="s">
        <v>263</v>
      </c>
      <c r="C15" s="135" t="s">
        <v>213</v>
      </c>
      <c r="D15" s="68" t="s">
        <v>79</v>
      </c>
      <c r="E15" s="57">
        <v>13</v>
      </c>
      <c r="F15" s="157">
        <v>832</v>
      </c>
      <c r="G15" s="159">
        <f>+E15*F15</f>
        <v>10816</v>
      </c>
      <c r="H15" s="159">
        <v>144</v>
      </c>
      <c r="I15" s="159">
        <f>+E15*H15</f>
        <v>1872</v>
      </c>
      <c r="J15" s="166"/>
      <c r="K15" s="166">
        <v>0</v>
      </c>
      <c r="L15" s="159">
        <v>0</v>
      </c>
      <c r="M15" s="159">
        <f t="shared" si="0"/>
        <v>8944</v>
      </c>
      <c r="N15" s="229" t="s">
        <v>336</v>
      </c>
    </row>
    <row r="16" spans="1:15" ht="30" customHeight="1" thickTop="1" thickBot="1">
      <c r="A16" s="105"/>
      <c r="B16" s="53" t="s">
        <v>18</v>
      </c>
      <c r="C16" s="124"/>
      <c r="D16" s="47"/>
      <c r="E16" s="167"/>
      <c r="F16" s="168"/>
      <c r="G16" s="169">
        <f t="shared" ref="G16:L16" si="3">SUM(G7:G15)</f>
        <v>97344</v>
      </c>
      <c r="H16" s="168">
        <f t="shared" si="3"/>
        <v>1296</v>
      </c>
      <c r="I16" s="169">
        <f t="shared" si="3"/>
        <v>16848</v>
      </c>
      <c r="J16" s="169">
        <f t="shared" si="3"/>
        <v>0</v>
      </c>
      <c r="K16" s="169">
        <f t="shared" si="3"/>
        <v>0</v>
      </c>
      <c r="L16" s="169">
        <f t="shared" si="3"/>
        <v>318</v>
      </c>
      <c r="M16" s="169">
        <f>SUM(M7:M15)</f>
        <v>80178</v>
      </c>
      <c r="N16" s="143"/>
    </row>
    <row r="17" spans="2:13" ht="22.5" customHeight="1"/>
    <row r="18" spans="2:13" ht="22.5" customHeight="1">
      <c r="B18" s="163" t="s">
        <v>254</v>
      </c>
      <c r="C18" s="163"/>
      <c r="G18" s="58"/>
      <c r="H18" s="58"/>
      <c r="I18" s="2" t="s">
        <v>370</v>
      </c>
    </row>
    <row r="19" spans="2:13" ht="22.5" customHeight="1">
      <c r="B19" s="163"/>
      <c r="C19" s="163"/>
    </row>
    <row r="20" spans="2:13" ht="21.75" customHeight="1">
      <c r="B20" s="163"/>
      <c r="C20" s="163"/>
    </row>
    <row r="21" spans="2:13" ht="22.5" customHeight="1">
      <c r="B21" s="163" t="s">
        <v>21</v>
      </c>
      <c r="C21" s="163"/>
      <c r="I21" s="164" t="s">
        <v>371</v>
      </c>
      <c r="J21" s="164"/>
      <c r="K21" s="164"/>
      <c r="L21" s="164"/>
      <c r="M21" s="164"/>
    </row>
  </sheetData>
  <phoneticPr fontId="0" type="noConversion"/>
  <printOptions horizontalCentered="1" verticalCentered="1"/>
  <pageMargins left="0.11811023622047245" right="0.11811023622047245" top="0.19685039370078741" bottom="0.19685039370078741" header="0" footer="0"/>
  <pageSetup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9"/>
  <dimension ref="A1:Q19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29" style="2" customWidth="1"/>
    <col min="3" max="3" width="12.33203125" style="2" customWidth="1"/>
    <col min="4" max="4" width="12.6640625" style="2" customWidth="1"/>
    <col min="5" max="5" width="5.6640625" style="2" customWidth="1"/>
    <col min="6" max="6" width="8.44140625" style="2" customWidth="1"/>
    <col min="7" max="7" width="11.44140625" style="2" customWidth="1"/>
    <col min="8" max="8" width="7.5546875" style="2" hidden="1" customWidth="1"/>
    <col min="9" max="9" width="10.5546875" style="2" customWidth="1"/>
    <col min="10" max="10" width="0.109375" style="2" customWidth="1"/>
    <col min="11" max="12" width="10.5546875" style="2" customWidth="1"/>
    <col min="13" max="13" width="11" style="2" customWidth="1"/>
    <col min="14" max="14" width="29.44140625" style="2" customWidth="1"/>
    <col min="15" max="15" width="13.88671875" style="2" customWidth="1"/>
    <col min="16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ht="28.2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5" t="s">
        <v>242</v>
      </c>
      <c r="K5" s="85" t="s">
        <v>243</v>
      </c>
      <c r="L5" s="85" t="s">
        <v>315</v>
      </c>
      <c r="M5" s="65" t="s">
        <v>18</v>
      </c>
      <c r="N5" s="86" t="s">
        <v>19</v>
      </c>
    </row>
    <row r="6" spans="1:17" s="3" customFormat="1" ht="22.5" customHeight="1">
      <c r="A6" s="46" t="s">
        <v>129</v>
      </c>
      <c r="B6" s="52" t="s">
        <v>37</v>
      </c>
      <c r="C6" s="52"/>
      <c r="D6" s="13"/>
      <c r="E6" s="13"/>
      <c r="F6" s="13"/>
      <c r="G6" s="14"/>
      <c r="H6" s="14"/>
      <c r="I6" s="14"/>
      <c r="J6" s="14"/>
      <c r="K6" s="14"/>
      <c r="L6" s="31"/>
      <c r="M6" s="31"/>
      <c r="N6" s="187"/>
    </row>
    <row r="7" spans="1:17" s="3" customFormat="1" ht="30" customHeight="1">
      <c r="A7" s="48" t="s">
        <v>129</v>
      </c>
      <c r="B7" s="8" t="s">
        <v>271</v>
      </c>
      <c r="C7" s="34" t="s">
        <v>221</v>
      </c>
      <c r="D7" s="68" t="s">
        <v>83</v>
      </c>
      <c r="E7" s="57">
        <v>13</v>
      </c>
      <c r="F7" s="211">
        <v>862</v>
      </c>
      <c r="G7" s="152">
        <f>+E7*F7</f>
        <v>11206</v>
      </c>
      <c r="H7" s="157">
        <v>153</v>
      </c>
      <c r="I7" s="152">
        <f>+E7*H7</f>
        <v>1989</v>
      </c>
      <c r="J7" s="157"/>
      <c r="K7" s="157">
        <v>0</v>
      </c>
      <c r="L7" s="152">
        <v>318</v>
      </c>
      <c r="M7" s="152">
        <f t="shared" ref="M7:M14" si="0">+G7-I7+K7-L7</f>
        <v>8899</v>
      </c>
      <c r="N7" s="16" t="s">
        <v>78</v>
      </c>
      <c r="O7" s="42"/>
      <c r="P7" s="42"/>
      <c r="Q7" s="42"/>
    </row>
    <row r="8" spans="1:17" s="3" customFormat="1" ht="30" customHeight="1">
      <c r="A8" s="48" t="s">
        <v>129</v>
      </c>
      <c r="B8" s="8" t="s">
        <v>293</v>
      </c>
      <c r="C8" s="34" t="s">
        <v>221</v>
      </c>
      <c r="D8" s="68" t="s">
        <v>294</v>
      </c>
      <c r="E8" s="57">
        <v>13</v>
      </c>
      <c r="F8" s="87">
        <v>694</v>
      </c>
      <c r="G8" s="6">
        <f>E8*F8</f>
        <v>9022</v>
      </c>
      <c r="H8" s="6">
        <v>114</v>
      </c>
      <c r="I8" s="6">
        <f t="shared" ref="I8:I14" si="1">E8*H8</f>
        <v>1482</v>
      </c>
      <c r="J8" s="29">
        <v>0</v>
      </c>
      <c r="K8" s="29">
        <v>0</v>
      </c>
      <c r="L8" s="29">
        <v>0</v>
      </c>
      <c r="M8" s="6">
        <f t="shared" si="0"/>
        <v>7540</v>
      </c>
      <c r="N8" s="16" t="s">
        <v>78</v>
      </c>
      <c r="O8" s="42"/>
      <c r="P8" s="42"/>
      <c r="Q8" s="42"/>
    </row>
    <row r="9" spans="1:17" s="3" customFormat="1" ht="30" customHeight="1">
      <c r="A9" s="48" t="s">
        <v>129</v>
      </c>
      <c r="B9" s="8" t="s">
        <v>74</v>
      </c>
      <c r="C9" s="34" t="s">
        <v>221</v>
      </c>
      <c r="D9" s="34" t="s">
        <v>38</v>
      </c>
      <c r="E9" s="57">
        <v>13</v>
      </c>
      <c r="F9" s="87">
        <v>316</v>
      </c>
      <c r="G9" s="6">
        <f>E9*F9</f>
        <v>4108</v>
      </c>
      <c r="H9" s="6">
        <v>32</v>
      </c>
      <c r="I9" s="6">
        <f t="shared" si="1"/>
        <v>416</v>
      </c>
      <c r="J9" s="6">
        <v>0</v>
      </c>
      <c r="K9" s="6">
        <v>0</v>
      </c>
      <c r="L9" s="29">
        <v>310</v>
      </c>
      <c r="M9" s="6">
        <f t="shared" si="0"/>
        <v>3382</v>
      </c>
      <c r="N9" s="16" t="s">
        <v>78</v>
      </c>
      <c r="O9" s="42"/>
      <c r="P9" s="42"/>
      <c r="Q9" s="42"/>
    </row>
    <row r="10" spans="1:17" s="3" customFormat="1" ht="30" customHeight="1">
      <c r="A10" s="48" t="s">
        <v>129</v>
      </c>
      <c r="B10" s="8" t="s">
        <v>290</v>
      </c>
      <c r="C10" s="34" t="s">
        <v>221</v>
      </c>
      <c r="D10" s="34" t="s">
        <v>3</v>
      </c>
      <c r="E10" s="57">
        <v>13</v>
      </c>
      <c r="F10" s="87">
        <v>226</v>
      </c>
      <c r="G10" s="6">
        <f>E10*F10</f>
        <v>2938</v>
      </c>
      <c r="H10" s="6">
        <v>19</v>
      </c>
      <c r="I10" s="6">
        <f t="shared" si="1"/>
        <v>247</v>
      </c>
      <c r="J10" s="6">
        <v>0</v>
      </c>
      <c r="K10" s="6">
        <v>0</v>
      </c>
      <c r="L10" s="29">
        <v>0</v>
      </c>
      <c r="M10" s="6">
        <f t="shared" si="0"/>
        <v>2691</v>
      </c>
      <c r="N10" s="16" t="s">
        <v>78</v>
      </c>
      <c r="O10" s="42"/>
      <c r="P10" s="42"/>
      <c r="Q10" s="42"/>
    </row>
    <row r="11" spans="1:17" s="3" customFormat="1" ht="30" customHeight="1">
      <c r="A11" s="48" t="s">
        <v>129</v>
      </c>
      <c r="B11" s="8" t="s">
        <v>203</v>
      </c>
      <c r="C11" s="34" t="s">
        <v>221</v>
      </c>
      <c r="D11" s="34" t="s">
        <v>39</v>
      </c>
      <c r="E11" s="57">
        <v>13</v>
      </c>
      <c r="F11" s="87">
        <v>380</v>
      </c>
      <c r="G11" s="6">
        <f>E11*F11</f>
        <v>4940</v>
      </c>
      <c r="H11" s="6">
        <v>46</v>
      </c>
      <c r="I11" s="6">
        <f t="shared" si="1"/>
        <v>598</v>
      </c>
      <c r="J11" s="6">
        <v>0</v>
      </c>
      <c r="K11" s="6">
        <v>0</v>
      </c>
      <c r="L11" s="29">
        <v>318</v>
      </c>
      <c r="M11" s="6">
        <f t="shared" si="0"/>
        <v>4024</v>
      </c>
      <c r="N11" s="16" t="s">
        <v>78</v>
      </c>
      <c r="O11" s="42"/>
      <c r="P11" s="42"/>
      <c r="Q11" s="42"/>
    </row>
    <row r="12" spans="1:17" s="3" customFormat="1" ht="30" customHeight="1">
      <c r="A12" s="48" t="s">
        <v>129</v>
      </c>
      <c r="B12" s="51" t="s">
        <v>241</v>
      </c>
      <c r="C12" s="84" t="s">
        <v>221</v>
      </c>
      <c r="D12" s="82" t="s">
        <v>5</v>
      </c>
      <c r="E12" s="57">
        <v>13</v>
      </c>
      <c r="F12" s="87">
        <v>188</v>
      </c>
      <c r="G12" s="6">
        <f>+E12*F12</f>
        <v>2444</v>
      </c>
      <c r="H12" s="6">
        <v>4</v>
      </c>
      <c r="I12" s="6">
        <f t="shared" si="1"/>
        <v>52</v>
      </c>
      <c r="J12" s="6">
        <v>0</v>
      </c>
      <c r="K12" s="29">
        <f>+E12*J12</f>
        <v>0</v>
      </c>
      <c r="L12" s="29">
        <v>142</v>
      </c>
      <c r="M12" s="6">
        <f t="shared" si="0"/>
        <v>2250</v>
      </c>
      <c r="N12" s="16" t="s">
        <v>76</v>
      </c>
      <c r="O12" s="42"/>
      <c r="P12" s="42"/>
      <c r="Q12" s="42"/>
    </row>
    <row r="13" spans="1:17" s="3" customFormat="1" ht="30" customHeight="1">
      <c r="A13" s="48" t="s">
        <v>129</v>
      </c>
      <c r="B13" s="8" t="s">
        <v>273</v>
      </c>
      <c r="C13" s="34" t="s">
        <v>221</v>
      </c>
      <c r="D13" s="34" t="s">
        <v>6</v>
      </c>
      <c r="E13" s="57">
        <v>13</v>
      </c>
      <c r="F13" s="87">
        <v>144</v>
      </c>
      <c r="G13" s="6">
        <f>E13*F13</f>
        <v>1872</v>
      </c>
      <c r="H13" s="6">
        <v>0</v>
      </c>
      <c r="I13" s="6">
        <f t="shared" si="1"/>
        <v>0</v>
      </c>
      <c r="J13" s="6">
        <v>3</v>
      </c>
      <c r="K13" s="6">
        <f>+E13*J13</f>
        <v>39</v>
      </c>
      <c r="L13" s="29">
        <v>0</v>
      </c>
      <c r="M13" s="6">
        <f t="shared" si="0"/>
        <v>1911</v>
      </c>
      <c r="N13" s="16" t="s">
        <v>78</v>
      </c>
      <c r="O13" s="42"/>
      <c r="P13" s="42"/>
      <c r="Q13" s="42"/>
    </row>
    <row r="14" spans="1:17" s="3" customFormat="1" ht="30" customHeight="1" thickBot="1">
      <c r="A14" s="48" t="s">
        <v>129</v>
      </c>
      <c r="B14" s="8" t="s">
        <v>337</v>
      </c>
      <c r="C14" s="34" t="s">
        <v>221</v>
      </c>
      <c r="D14" s="34" t="s">
        <v>6</v>
      </c>
      <c r="E14" s="57">
        <v>13</v>
      </c>
      <c r="F14" s="87">
        <v>144</v>
      </c>
      <c r="G14" s="23">
        <f>E14*F14</f>
        <v>1872</v>
      </c>
      <c r="H14" s="23">
        <v>0</v>
      </c>
      <c r="I14" s="23">
        <f t="shared" si="1"/>
        <v>0</v>
      </c>
      <c r="J14" s="23">
        <v>3</v>
      </c>
      <c r="K14" s="23">
        <f>+E14*J14</f>
        <v>39</v>
      </c>
      <c r="L14" s="39">
        <v>0</v>
      </c>
      <c r="M14" s="23">
        <f t="shared" si="0"/>
        <v>1911</v>
      </c>
      <c r="N14" s="16" t="s">
        <v>78</v>
      </c>
      <c r="O14" s="42"/>
      <c r="P14" s="42"/>
      <c r="Q14" s="42"/>
    </row>
    <row r="15" spans="1:17" s="3" customFormat="1" ht="30" customHeight="1" thickTop="1" thickBot="1">
      <c r="A15" s="18"/>
      <c r="B15" s="37" t="s">
        <v>18</v>
      </c>
      <c r="C15" s="37"/>
      <c r="D15" s="37"/>
      <c r="E15" s="37"/>
      <c r="F15" s="24"/>
      <c r="G15" s="24">
        <f t="shared" ref="G15:L15" si="2">SUM(G7:G14)</f>
        <v>38402</v>
      </c>
      <c r="H15" s="24">
        <f t="shared" si="2"/>
        <v>368</v>
      </c>
      <c r="I15" s="24">
        <f t="shared" si="2"/>
        <v>4784</v>
      </c>
      <c r="J15" s="24">
        <f t="shared" si="2"/>
        <v>6</v>
      </c>
      <c r="K15" s="24">
        <f t="shared" si="2"/>
        <v>78</v>
      </c>
      <c r="L15" s="24">
        <f t="shared" si="2"/>
        <v>1088</v>
      </c>
      <c r="M15" s="24">
        <f>SUM(M7:M14)</f>
        <v>32608</v>
      </c>
      <c r="N15" s="22"/>
    </row>
    <row r="16" spans="1:17" s="3" customFormat="1" ht="22.5" customHeight="1">
      <c r="B16" s="9" t="s">
        <v>254</v>
      </c>
      <c r="C16" s="9"/>
      <c r="I16" s="2" t="s">
        <v>370</v>
      </c>
    </row>
    <row r="17" spans="2:13" s="3" customFormat="1" ht="21.75" customHeight="1">
      <c r="B17" s="9"/>
      <c r="C17" s="9"/>
      <c r="I17" s="2"/>
    </row>
    <row r="18" spans="2:13" s="3" customFormat="1" ht="22.5" customHeight="1">
      <c r="B18" s="9"/>
      <c r="C18" s="9"/>
      <c r="I18" s="2"/>
    </row>
    <row r="19" spans="2:13" ht="14.4">
      <c r="B19" s="9" t="s">
        <v>21</v>
      </c>
      <c r="C19" s="9"/>
      <c r="D19" s="3"/>
      <c r="E19" s="3"/>
      <c r="F19" s="3"/>
      <c r="G19" s="3"/>
      <c r="H19" s="3"/>
      <c r="I19" s="164" t="s">
        <v>371</v>
      </c>
      <c r="J19" s="74"/>
      <c r="K19" s="74"/>
      <c r="L19" s="74"/>
      <c r="M19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0"/>
  <dimension ref="A1:Q21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27.6640625" style="2" customWidth="1"/>
    <col min="3" max="3" width="15.6640625" style="2" customWidth="1"/>
    <col min="4" max="4" width="11.33203125" style="2" customWidth="1"/>
    <col min="5" max="5" width="5.6640625" style="2" customWidth="1"/>
    <col min="6" max="6" width="7.6640625" style="2" customWidth="1"/>
    <col min="7" max="7" width="10.44140625" style="2" customWidth="1"/>
    <col min="8" max="8" width="3.109375" style="2" hidden="1" customWidth="1"/>
    <col min="9" max="9" width="10.109375" style="2" customWidth="1"/>
    <col min="10" max="10" width="3" style="2" hidden="1" customWidth="1"/>
    <col min="11" max="12" width="10.44140625" style="2" customWidth="1"/>
    <col min="13" max="13" width="11" style="2" customWidth="1"/>
    <col min="14" max="14" width="30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ht="31.95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5" t="s">
        <v>194</v>
      </c>
      <c r="L5" s="85" t="s">
        <v>315</v>
      </c>
      <c r="M5" s="65" t="s">
        <v>18</v>
      </c>
      <c r="N5" s="86" t="s">
        <v>19</v>
      </c>
    </row>
    <row r="6" spans="1:17" s="3" customFormat="1" ht="29.25" customHeight="1">
      <c r="A6" s="50" t="s">
        <v>129</v>
      </c>
      <c r="B6" s="12" t="s">
        <v>37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9.25" customHeight="1">
      <c r="A7" s="48" t="s">
        <v>129</v>
      </c>
      <c r="B7" s="8" t="s">
        <v>122</v>
      </c>
      <c r="C7" s="34" t="s">
        <v>222</v>
      </c>
      <c r="D7" s="34" t="s">
        <v>27</v>
      </c>
      <c r="E7" s="25">
        <v>13</v>
      </c>
      <c r="F7" s="87">
        <v>389</v>
      </c>
      <c r="G7" s="6">
        <f t="shared" ref="G7:G13" si="0">E7*F7</f>
        <v>5057</v>
      </c>
      <c r="H7" s="6">
        <v>47</v>
      </c>
      <c r="I7" s="6">
        <f t="shared" ref="I7:I13" si="1">E7*H7</f>
        <v>611</v>
      </c>
      <c r="J7" s="6">
        <v>0</v>
      </c>
      <c r="K7" s="6">
        <v>0</v>
      </c>
      <c r="L7" s="6">
        <v>318</v>
      </c>
      <c r="M7" s="6">
        <f t="shared" ref="M7:M13" si="2">+G7-I7+K7-L7</f>
        <v>4128</v>
      </c>
      <c r="N7" s="16" t="s">
        <v>82</v>
      </c>
      <c r="O7" s="42"/>
      <c r="P7" s="42"/>
      <c r="Q7" s="42"/>
    </row>
    <row r="8" spans="1:17" s="3" customFormat="1" ht="30" customHeight="1">
      <c r="A8" s="48" t="s">
        <v>129</v>
      </c>
      <c r="B8" s="8" t="s">
        <v>95</v>
      </c>
      <c r="C8" s="34" t="s">
        <v>222</v>
      </c>
      <c r="D8" s="34" t="s">
        <v>3</v>
      </c>
      <c r="E8" s="25">
        <v>13</v>
      </c>
      <c r="F8" s="87">
        <v>240</v>
      </c>
      <c r="G8" s="6">
        <f t="shared" si="0"/>
        <v>3120</v>
      </c>
      <c r="H8" s="6">
        <v>18</v>
      </c>
      <c r="I8" s="6">
        <f t="shared" si="1"/>
        <v>234</v>
      </c>
      <c r="J8" s="29">
        <v>0</v>
      </c>
      <c r="K8" s="29">
        <v>0</v>
      </c>
      <c r="L8" s="29">
        <v>190</v>
      </c>
      <c r="M8" s="6">
        <f t="shared" si="2"/>
        <v>2696</v>
      </c>
      <c r="N8" s="30" t="s">
        <v>82</v>
      </c>
      <c r="O8" s="42"/>
      <c r="P8" s="42"/>
      <c r="Q8" s="42"/>
    </row>
    <row r="9" spans="1:17" s="3" customFormat="1" ht="30" customHeight="1">
      <c r="A9" s="48" t="s">
        <v>129</v>
      </c>
      <c r="B9" s="8" t="s">
        <v>102</v>
      </c>
      <c r="C9" s="34" t="s">
        <v>222</v>
      </c>
      <c r="D9" s="34" t="s">
        <v>5</v>
      </c>
      <c r="E9" s="25">
        <v>13</v>
      </c>
      <c r="F9" s="87">
        <v>188</v>
      </c>
      <c r="G9" s="6">
        <f>E9*F9</f>
        <v>2444</v>
      </c>
      <c r="H9" s="6">
        <v>4</v>
      </c>
      <c r="I9" s="6">
        <f>H9*E9</f>
        <v>52</v>
      </c>
      <c r="J9" s="6">
        <v>0</v>
      </c>
      <c r="K9" s="6">
        <v>0</v>
      </c>
      <c r="L9" s="6">
        <v>142</v>
      </c>
      <c r="M9" s="6">
        <f>+G9-I9+K9-L9</f>
        <v>2250</v>
      </c>
      <c r="N9" s="16" t="s">
        <v>82</v>
      </c>
      <c r="O9" s="42"/>
      <c r="P9" s="42"/>
      <c r="Q9" s="42"/>
    </row>
    <row r="10" spans="1:17" s="3" customFormat="1" ht="30" customHeight="1">
      <c r="A10" s="48" t="s">
        <v>129</v>
      </c>
      <c r="B10" s="8" t="s">
        <v>40</v>
      </c>
      <c r="C10" s="34" t="s">
        <v>223</v>
      </c>
      <c r="D10" s="34" t="s">
        <v>27</v>
      </c>
      <c r="E10" s="25">
        <v>13</v>
      </c>
      <c r="F10" s="87">
        <v>422</v>
      </c>
      <c r="G10" s="6">
        <f t="shared" si="0"/>
        <v>5486</v>
      </c>
      <c r="H10" s="6">
        <v>54</v>
      </c>
      <c r="I10" s="6">
        <f t="shared" si="1"/>
        <v>702</v>
      </c>
      <c r="J10" s="6">
        <v>0</v>
      </c>
      <c r="K10" s="6">
        <v>0</v>
      </c>
      <c r="L10" s="6">
        <v>318</v>
      </c>
      <c r="M10" s="6">
        <f t="shared" si="2"/>
        <v>4466</v>
      </c>
      <c r="N10" s="16" t="s">
        <v>82</v>
      </c>
      <c r="O10" s="42"/>
      <c r="P10" s="42"/>
      <c r="Q10" s="42"/>
    </row>
    <row r="11" spans="1:17" s="3" customFormat="1" ht="30" customHeight="1">
      <c r="A11" s="48" t="s">
        <v>129</v>
      </c>
      <c r="B11" s="8" t="s">
        <v>311</v>
      </c>
      <c r="C11" s="34" t="s">
        <v>223</v>
      </c>
      <c r="D11" s="34" t="s">
        <v>5</v>
      </c>
      <c r="E11" s="25">
        <v>13</v>
      </c>
      <c r="F11" s="87">
        <v>188</v>
      </c>
      <c r="G11" s="6">
        <f t="shared" si="0"/>
        <v>2444</v>
      </c>
      <c r="H11" s="6">
        <v>4</v>
      </c>
      <c r="I11" s="6">
        <f t="shared" si="1"/>
        <v>52</v>
      </c>
      <c r="J11" s="6">
        <v>0</v>
      </c>
      <c r="K11" s="6">
        <v>0</v>
      </c>
      <c r="L11" s="6">
        <v>0</v>
      </c>
      <c r="M11" s="6">
        <f t="shared" si="2"/>
        <v>2392</v>
      </c>
      <c r="N11" s="16" t="s">
        <v>82</v>
      </c>
      <c r="O11" s="42"/>
      <c r="P11" s="42"/>
      <c r="Q11" s="42"/>
    </row>
    <row r="12" spans="1:17" s="3" customFormat="1" ht="30" customHeight="1">
      <c r="A12" s="48" t="s">
        <v>129</v>
      </c>
      <c r="B12" s="8" t="s">
        <v>210</v>
      </c>
      <c r="C12" s="34" t="s">
        <v>223</v>
      </c>
      <c r="D12" s="34" t="s">
        <v>5</v>
      </c>
      <c r="E12" s="25">
        <v>13</v>
      </c>
      <c r="F12" s="87">
        <v>188</v>
      </c>
      <c r="G12" s="6">
        <f t="shared" si="0"/>
        <v>2444</v>
      </c>
      <c r="H12" s="6">
        <v>4</v>
      </c>
      <c r="I12" s="6">
        <f t="shared" si="1"/>
        <v>52</v>
      </c>
      <c r="J12" s="6">
        <v>0</v>
      </c>
      <c r="K12" s="6">
        <v>0</v>
      </c>
      <c r="L12" s="6">
        <v>142</v>
      </c>
      <c r="M12" s="6">
        <f t="shared" si="2"/>
        <v>2250</v>
      </c>
      <c r="N12" s="16" t="s">
        <v>82</v>
      </c>
      <c r="O12" s="42"/>
      <c r="P12" s="42"/>
      <c r="Q12" s="42"/>
    </row>
    <row r="13" spans="1:17" s="3" customFormat="1" ht="30" customHeight="1" thickBot="1">
      <c r="A13" s="48" t="s">
        <v>129</v>
      </c>
      <c r="B13" s="8" t="s">
        <v>88</v>
      </c>
      <c r="C13" s="34" t="s">
        <v>223</v>
      </c>
      <c r="D13" s="34" t="s">
        <v>116</v>
      </c>
      <c r="E13" s="25">
        <v>13</v>
      </c>
      <c r="F13" s="87">
        <v>141</v>
      </c>
      <c r="G13" s="23">
        <f t="shared" si="0"/>
        <v>1833</v>
      </c>
      <c r="H13" s="23">
        <v>0</v>
      </c>
      <c r="I13" s="23">
        <f t="shared" si="1"/>
        <v>0</v>
      </c>
      <c r="J13" s="23">
        <v>3</v>
      </c>
      <c r="K13" s="23">
        <f>+E13*J13</f>
        <v>39</v>
      </c>
      <c r="L13" s="23">
        <v>105</v>
      </c>
      <c r="M13" s="23">
        <f t="shared" si="2"/>
        <v>1767</v>
      </c>
      <c r="N13" s="16" t="s">
        <v>82</v>
      </c>
      <c r="O13" s="42"/>
      <c r="P13" s="42"/>
      <c r="Q13" s="42"/>
    </row>
    <row r="14" spans="1:17" s="3" customFormat="1" ht="30" customHeight="1" thickTop="1">
      <c r="A14" s="48"/>
      <c r="B14" s="38" t="s">
        <v>18</v>
      </c>
      <c r="C14" s="38"/>
      <c r="D14" s="38"/>
      <c r="E14" s="38"/>
      <c r="F14" s="26"/>
      <c r="G14" s="26">
        <f t="shared" ref="G14:L14" si="3">SUM(G7:G13)</f>
        <v>22828</v>
      </c>
      <c r="H14" s="26">
        <f t="shared" si="3"/>
        <v>131</v>
      </c>
      <c r="I14" s="26">
        <f t="shared" si="3"/>
        <v>1703</v>
      </c>
      <c r="J14" s="26">
        <f t="shared" si="3"/>
        <v>3</v>
      </c>
      <c r="K14" s="26">
        <f t="shared" si="3"/>
        <v>39</v>
      </c>
      <c r="L14" s="26">
        <f t="shared" si="3"/>
        <v>1215</v>
      </c>
      <c r="M14" s="26">
        <f>SUM(M7:M13)</f>
        <v>19949</v>
      </c>
      <c r="N14" s="16"/>
    </row>
    <row r="15" spans="1:17" s="3" customFormat="1" ht="30" customHeight="1">
      <c r="A15" s="48"/>
      <c r="B15" s="5"/>
      <c r="C15" s="5"/>
      <c r="D15" s="7"/>
      <c r="E15" s="25"/>
      <c r="F15" s="25"/>
      <c r="G15" s="6"/>
      <c r="H15" s="6"/>
      <c r="I15" s="6"/>
      <c r="J15" s="6"/>
      <c r="K15" s="6"/>
      <c r="L15" s="6"/>
      <c r="M15" s="6"/>
      <c r="N15" s="16"/>
    </row>
    <row r="16" spans="1:17" s="3" customFormat="1" ht="30" customHeight="1" thickBot="1">
      <c r="A16" s="49"/>
      <c r="B16" s="20"/>
      <c r="C16" s="20"/>
      <c r="D16" s="19"/>
      <c r="E16" s="27"/>
      <c r="F16" s="27"/>
      <c r="G16" s="21"/>
      <c r="H16" s="21"/>
      <c r="I16" s="21"/>
      <c r="J16" s="113"/>
      <c r="K16" s="32"/>
      <c r="L16" s="32"/>
      <c r="M16" s="28"/>
      <c r="N16" s="33"/>
    </row>
    <row r="17" spans="1:13" s="3" customFormat="1" ht="22.5" customHeight="1">
      <c r="A17" s="2"/>
    </row>
    <row r="18" spans="1:13" s="3" customFormat="1" ht="22.5" customHeight="1">
      <c r="B18" s="9" t="s">
        <v>254</v>
      </c>
      <c r="C18" s="9"/>
      <c r="I18" s="2" t="s">
        <v>370</v>
      </c>
    </row>
    <row r="19" spans="1:13" s="3" customFormat="1" ht="22.5" customHeight="1">
      <c r="B19" s="9"/>
      <c r="C19" s="9"/>
      <c r="I19" s="2"/>
    </row>
    <row r="20" spans="1:13" s="3" customFormat="1" ht="21.75" customHeight="1">
      <c r="B20" s="9"/>
      <c r="C20" s="9"/>
      <c r="I20" s="2"/>
    </row>
    <row r="21" spans="1:13" s="3" customFormat="1" ht="22.5" customHeight="1">
      <c r="B21" s="9" t="s">
        <v>21</v>
      </c>
      <c r="C21" s="9"/>
      <c r="I21" s="164" t="s">
        <v>371</v>
      </c>
      <c r="J21" s="74"/>
      <c r="K21" s="74"/>
      <c r="L21" s="74"/>
      <c r="M21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1"/>
  <dimension ref="A1:Q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2.6640625" style="2" customWidth="1"/>
    <col min="4" max="4" width="17.6640625" style="2" customWidth="1"/>
    <col min="5" max="5" width="5.6640625" style="2" customWidth="1"/>
    <col min="6" max="6" width="7.6640625" style="2" customWidth="1"/>
    <col min="7" max="7" width="10.5546875" style="2" customWidth="1"/>
    <col min="8" max="8" width="1.109375" style="2" hidden="1" customWidth="1"/>
    <col min="9" max="9" width="10.6640625" style="2" customWidth="1"/>
    <col min="10" max="10" width="0.109375" style="2" customWidth="1"/>
    <col min="11" max="11" width="10.6640625" style="2" customWidth="1"/>
    <col min="12" max="12" width="8.109375" style="2" customWidth="1"/>
    <col min="13" max="13" width="11" style="2" customWidth="1"/>
    <col min="14" max="14" width="30.5546875" style="2" customWidth="1"/>
    <col min="15" max="15" width="12.6640625" style="2" customWidth="1"/>
    <col min="16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">
      <c r="A4" s="1" t="s">
        <v>456</v>
      </c>
    </row>
    <row r="5" spans="1:17" s="1" customFormat="1" ht="18.600000000000001" thickBot="1"/>
    <row r="6" spans="1:17" ht="30" customHeight="1" thickBot="1">
      <c r="A6" s="10" t="s">
        <v>16</v>
      </c>
      <c r="B6" s="11" t="s">
        <v>13</v>
      </c>
      <c r="C6" s="11" t="s">
        <v>212</v>
      </c>
      <c r="D6" s="11" t="s">
        <v>17</v>
      </c>
      <c r="E6" s="65" t="s">
        <v>25</v>
      </c>
      <c r="F6" s="65" t="s">
        <v>237</v>
      </c>
      <c r="G6" s="65" t="s">
        <v>239</v>
      </c>
      <c r="H6" s="65" t="s">
        <v>238</v>
      </c>
      <c r="I6" s="65" t="s">
        <v>240</v>
      </c>
      <c r="J6" s="65"/>
      <c r="K6" s="85" t="s">
        <v>194</v>
      </c>
      <c r="L6" s="85" t="s">
        <v>315</v>
      </c>
      <c r="M6" s="65" t="s">
        <v>18</v>
      </c>
      <c r="N6" s="86" t="s">
        <v>19</v>
      </c>
    </row>
    <row r="7" spans="1:17" s="3" customFormat="1" ht="22.5" customHeight="1">
      <c r="A7" s="56" t="s">
        <v>130</v>
      </c>
      <c r="B7" s="52" t="s">
        <v>41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2.5" customHeight="1">
      <c r="A8" s="56" t="s">
        <v>130</v>
      </c>
      <c r="B8" s="35" t="s">
        <v>68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7" s="3" customFormat="1" ht="29.4" customHeight="1">
      <c r="A9" s="48" t="s">
        <v>130</v>
      </c>
      <c r="B9" s="51" t="s">
        <v>419</v>
      </c>
      <c r="C9" s="75" t="s">
        <v>41</v>
      </c>
      <c r="D9" s="68" t="s">
        <v>441</v>
      </c>
      <c r="E9" s="25">
        <v>13</v>
      </c>
      <c r="F9" s="87">
        <v>635</v>
      </c>
      <c r="G9" s="6">
        <f t="shared" ref="G9" si="0">E9*F9</f>
        <v>8255</v>
      </c>
      <c r="H9" s="6">
        <v>101</v>
      </c>
      <c r="I9" s="6">
        <f t="shared" ref="I9" si="1">E9*H9</f>
        <v>1313</v>
      </c>
      <c r="J9" s="6"/>
      <c r="K9" s="59">
        <v>0</v>
      </c>
      <c r="L9" s="59">
        <v>0</v>
      </c>
      <c r="M9" s="6">
        <f t="shared" ref="M9" si="2">+G9-I9+K9-L9</f>
        <v>6942</v>
      </c>
      <c r="N9" s="16" t="s">
        <v>78</v>
      </c>
    </row>
    <row r="10" spans="1:17" s="3" customFormat="1" ht="29.4" customHeight="1">
      <c r="A10" s="48" t="s">
        <v>130</v>
      </c>
      <c r="B10" s="51" t="s">
        <v>417</v>
      </c>
      <c r="C10" s="75" t="s">
        <v>41</v>
      </c>
      <c r="D10" s="34" t="s">
        <v>420</v>
      </c>
      <c r="E10" s="25">
        <v>13</v>
      </c>
      <c r="F10" s="87">
        <v>232</v>
      </c>
      <c r="G10" s="6">
        <f t="shared" ref="G10:G11" si="3">E10*F10</f>
        <v>3016</v>
      </c>
      <c r="H10" s="6">
        <v>19</v>
      </c>
      <c r="I10" s="6">
        <f t="shared" ref="I10:I11" si="4">E10*H10</f>
        <v>247</v>
      </c>
      <c r="J10" s="6"/>
      <c r="K10" s="59">
        <v>0</v>
      </c>
      <c r="L10" s="59">
        <v>0</v>
      </c>
      <c r="M10" s="6">
        <f t="shared" ref="M10:M11" si="5">+G10-I10+K10-L10</f>
        <v>2769</v>
      </c>
      <c r="N10" s="16" t="s">
        <v>78</v>
      </c>
    </row>
    <row r="11" spans="1:17" s="3" customFormat="1" ht="29.4" customHeight="1">
      <c r="A11" s="48" t="s">
        <v>130</v>
      </c>
      <c r="B11" s="51" t="s">
        <v>411</v>
      </c>
      <c r="C11" s="75" t="s">
        <v>41</v>
      </c>
      <c r="D11" s="34" t="s">
        <v>5</v>
      </c>
      <c r="E11" s="25">
        <v>13</v>
      </c>
      <c r="F11" s="87">
        <v>226</v>
      </c>
      <c r="G11" s="6">
        <f t="shared" si="3"/>
        <v>2938</v>
      </c>
      <c r="H11" s="6">
        <v>19</v>
      </c>
      <c r="I11" s="6">
        <f t="shared" si="4"/>
        <v>247</v>
      </c>
      <c r="J11" s="6">
        <v>0</v>
      </c>
      <c r="K11" s="6">
        <v>0</v>
      </c>
      <c r="L11" s="6">
        <v>155</v>
      </c>
      <c r="M11" s="6">
        <f t="shared" si="5"/>
        <v>2536</v>
      </c>
      <c r="N11" s="16" t="s">
        <v>82</v>
      </c>
    </row>
    <row r="12" spans="1:17" s="3" customFormat="1" ht="39" customHeight="1">
      <c r="A12" s="48" t="s">
        <v>130</v>
      </c>
      <c r="B12" s="51" t="s">
        <v>300</v>
      </c>
      <c r="C12" s="75" t="s">
        <v>41</v>
      </c>
      <c r="D12" s="68" t="s">
        <v>375</v>
      </c>
      <c r="E12" s="25">
        <v>13</v>
      </c>
      <c r="F12" s="87">
        <v>396</v>
      </c>
      <c r="G12" s="6">
        <f>E12*F12</f>
        <v>5148</v>
      </c>
      <c r="H12" s="6">
        <v>49</v>
      </c>
      <c r="I12" s="6">
        <f>E12*H12</f>
        <v>637</v>
      </c>
      <c r="J12" s="6"/>
      <c r="K12" s="59">
        <v>0</v>
      </c>
      <c r="L12" s="59">
        <v>0</v>
      </c>
      <c r="M12" s="6">
        <f t="shared" ref="M12:M15" si="6">+G12-I12+K12-L12</f>
        <v>4511</v>
      </c>
      <c r="N12" s="16" t="s">
        <v>78</v>
      </c>
      <c r="O12" s="42"/>
      <c r="P12" s="42"/>
      <c r="Q12" s="42"/>
    </row>
    <row r="13" spans="1:17" s="3" customFormat="1" ht="30" customHeight="1">
      <c r="A13" s="48" t="s">
        <v>130</v>
      </c>
      <c r="B13" s="8" t="s">
        <v>42</v>
      </c>
      <c r="C13" s="34" t="s">
        <v>41</v>
      </c>
      <c r="D13" s="34" t="s">
        <v>182</v>
      </c>
      <c r="E13" s="25">
        <v>13</v>
      </c>
      <c r="F13" s="87">
        <v>295</v>
      </c>
      <c r="G13" s="6">
        <f t="shared" ref="G13:G15" si="7">E13*F13</f>
        <v>3835</v>
      </c>
      <c r="H13" s="6">
        <v>28</v>
      </c>
      <c r="I13" s="6">
        <f t="shared" ref="I13:I15" si="8">E13*H13</f>
        <v>364</v>
      </c>
      <c r="J13" s="6"/>
      <c r="K13" s="59">
        <v>0</v>
      </c>
      <c r="L13" s="59">
        <v>235</v>
      </c>
      <c r="M13" s="6">
        <f t="shared" si="6"/>
        <v>3236</v>
      </c>
      <c r="N13" s="16" t="s">
        <v>78</v>
      </c>
      <c r="O13" s="42"/>
      <c r="P13" s="42"/>
      <c r="Q13" s="42"/>
    </row>
    <row r="14" spans="1:17" s="3" customFormat="1" ht="30" customHeight="1">
      <c r="A14" s="48" t="s">
        <v>130</v>
      </c>
      <c r="B14" s="8" t="s">
        <v>43</v>
      </c>
      <c r="C14" s="34" t="s">
        <v>41</v>
      </c>
      <c r="D14" s="34" t="s">
        <v>182</v>
      </c>
      <c r="E14" s="25">
        <v>13</v>
      </c>
      <c r="F14" s="87">
        <v>295</v>
      </c>
      <c r="G14" s="6">
        <f t="shared" si="7"/>
        <v>3835</v>
      </c>
      <c r="H14" s="6">
        <v>28</v>
      </c>
      <c r="I14" s="6">
        <f t="shared" si="8"/>
        <v>364</v>
      </c>
      <c r="J14" s="6"/>
      <c r="K14" s="59">
        <v>0</v>
      </c>
      <c r="L14" s="59">
        <v>235</v>
      </c>
      <c r="M14" s="6">
        <f t="shared" si="6"/>
        <v>3236</v>
      </c>
      <c r="N14" s="16" t="s">
        <v>78</v>
      </c>
      <c r="O14" s="42"/>
      <c r="P14" s="42"/>
      <c r="Q14" s="42"/>
    </row>
    <row r="15" spans="1:17" s="3" customFormat="1" ht="30" customHeight="1">
      <c r="A15" s="48" t="s">
        <v>130</v>
      </c>
      <c r="B15" s="8" t="s">
        <v>106</v>
      </c>
      <c r="C15" s="34" t="s">
        <v>41</v>
      </c>
      <c r="D15" s="34" t="s">
        <v>182</v>
      </c>
      <c r="E15" s="25">
        <v>13</v>
      </c>
      <c r="F15" s="87">
        <v>295</v>
      </c>
      <c r="G15" s="6">
        <f t="shared" si="7"/>
        <v>3835</v>
      </c>
      <c r="H15" s="6">
        <v>28</v>
      </c>
      <c r="I15" s="6">
        <f t="shared" si="8"/>
        <v>364</v>
      </c>
      <c r="J15" s="6"/>
      <c r="K15" s="59">
        <v>0</v>
      </c>
      <c r="L15" s="59">
        <v>235</v>
      </c>
      <c r="M15" s="6">
        <f t="shared" si="6"/>
        <v>3236</v>
      </c>
      <c r="N15" s="16" t="s">
        <v>78</v>
      </c>
      <c r="O15" s="42"/>
      <c r="P15" s="42"/>
      <c r="Q15" s="42"/>
    </row>
    <row r="16" spans="1:17" s="3" customFormat="1" ht="30" customHeight="1" thickBot="1">
      <c r="A16" s="48" t="s">
        <v>130</v>
      </c>
      <c r="B16" s="8" t="s">
        <v>104</v>
      </c>
      <c r="C16" s="34" t="s">
        <v>41</v>
      </c>
      <c r="D16" s="34" t="s">
        <v>182</v>
      </c>
      <c r="E16" s="25">
        <v>13</v>
      </c>
      <c r="F16" s="87">
        <v>295</v>
      </c>
      <c r="G16" s="23">
        <f t="shared" ref="G16" si="9">E16*F16</f>
        <v>3835</v>
      </c>
      <c r="H16" s="23">
        <v>28</v>
      </c>
      <c r="I16" s="23">
        <f t="shared" ref="I16" si="10">E16*H16</f>
        <v>364</v>
      </c>
      <c r="J16" s="23"/>
      <c r="K16" s="60">
        <v>0</v>
      </c>
      <c r="L16" s="60">
        <v>235</v>
      </c>
      <c r="M16" s="23">
        <f t="shared" ref="M16" si="11">+G16-I16+K16-L16</f>
        <v>3236</v>
      </c>
      <c r="N16" s="16" t="s">
        <v>78</v>
      </c>
      <c r="O16" s="42"/>
      <c r="P16" s="42"/>
      <c r="Q16" s="42"/>
    </row>
    <row r="17" spans="1:14" s="3" customFormat="1" ht="30" customHeight="1" thickTop="1" thickBot="1">
      <c r="A17" s="49"/>
      <c r="B17" s="53" t="s">
        <v>18</v>
      </c>
      <c r="C17" s="53"/>
      <c r="D17" s="37"/>
      <c r="E17" s="37"/>
      <c r="F17" s="24"/>
      <c r="G17" s="24">
        <f>SUM(G9:G16)</f>
        <v>34697</v>
      </c>
      <c r="H17" s="24">
        <f>SUM(H12:H16)</f>
        <v>161</v>
      </c>
      <c r="I17" s="24">
        <f>SUM(I9:I16)</f>
        <v>3900</v>
      </c>
      <c r="J17" s="24">
        <f>SUM(J9:J16)</f>
        <v>0</v>
      </c>
      <c r="K17" s="24">
        <f>SUM(K9:K16)</f>
        <v>0</v>
      </c>
      <c r="L17" s="24">
        <f>SUM(L9:L16)</f>
        <v>1095</v>
      </c>
      <c r="M17" s="24">
        <f>SUM(M9:M16)</f>
        <v>29702</v>
      </c>
      <c r="N17" s="22"/>
    </row>
    <row r="18" spans="1:14" s="3" customFormat="1" ht="22.5" customHeight="1"/>
    <row r="19" spans="1:14" s="3" customFormat="1" ht="22.5" customHeight="1">
      <c r="B19" s="9" t="s">
        <v>254</v>
      </c>
      <c r="C19" s="9"/>
      <c r="I19" s="2" t="s">
        <v>370</v>
      </c>
    </row>
    <row r="20" spans="1:14" s="3" customFormat="1" ht="22.5" customHeight="1">
      <c r="B20" s="9"/>
      <c r="C20" s="9"/>
      <c r="I20" s="2"/>
    </row>
    <row r="21" spans="1:14" s="3" customFormat="1" ht="21.75" customHeight="1">
      <c r="B21" s="9"/>
      <c r="C21" s="9"/>
      <c r="I21" s="2"/>
    </row>
    <row r="22" spans="1:14" s="3" customFormat="1" ht="22.5" customHeight="1">
      <c r="B22" s="9" t="s">
        <v>21</v>
      </c>
      <c r="C22" s="9"/>
      <c r="I22" s="164" t="s">
        <v>371</v>
      </c>
      <c r="J22" s="74"/>
      <c r="K22" s="74"/>
      <c r="L22" s="74"/>
      <c r="M22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2"/>
  <dimension ref="A1:Q20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10" style="2" customWidth="1"/>
    <col min="2" max="2" width="29.5546875" style="2" customWidth="1"/>
    <col min="3" max="3" width="11.6640625" style="2" customWidth="1"/>
    <col min="4" max="4" width="12.6640625" style="2" customWidth="1"/>
    <col min="5" max="5" width="5.6640625" style="2" customWidth="1"/>
    <col min="6" max="6" width="8.44140625" style="2" customWidth="1"/>
    <col min="7" max="7" width="9.6640625" style="2" customWidth="1"/>
    <col min="8" max="8" width="9.88671875" style="2" hidden="1" customWidth="1"/>
    <col min="9" max="9" width="9.88671875" style="2" customWidth="1"/>
    <col min="10" max="10" width="0.88671875" style="2" hidden="1" customWidth="1"/>
    <col min="11" max="12" width="9.6640625" style="2" customWidth="1"/>
    <col min="13" max="13" width="11.6640625" style="2" customWidth="1"/>
    <col min="14" max="14" width="30.441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ht="30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5" t="s">
        <v>242</v>
      </c>
      <c r="K5" s="85" t="s">
        <v>243</v>
      </c>
      <c r="L5" s="85" t="s">
        <v>315</v>
      </c>
      <c r="M5" s="65" t="s">
        <v>18</v>
      </c>
      <c r="N5" s="86" t="s">
        <v>19</v>
      </c>
    </row>
    <row r="6" spans="1:17" s="3" customFormat="1" ht="22.5" customHeight="1">
      <c r="A6" s="46" t="s">
        <v>131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1.2" customHeight="1">
      <c r="A7" s="48" t="s">
        <v>131</v>
      </c>
      <c r="B7" s="64" t="s">
        <v>355</v>
      </c>
      <c r="C7" s="34" t="s">
        <v>224</v>
      </c>
      <c r="D7" s="68" t="s">
        <v>153</v>
      </c>
      <c r="E7" s="25">
        <v>13</v>
      </c>
      <c r="F7" s="87">
        <v>148</v>
      </c>
      <c r="G7" s="6">
        <f t="shared" ref="G7:G14" si="0">E7*F7</f>
        <v>1924</v>
      </c>
      <c r="H7" s="6">
        <v>0</v>
      </c>
      <c r="I7" s="6">
        <f t="shared" ref="I7:I14" si="1">E7*H7</f>
        <v>0</v>
      </c>
      <c r="J7" s="6">
        <v>1</v>
      </c>
      <c r="K7" s="6">
        <f t="shared" ref="K7:K12" si="2">+E7*J7</f>
        <v>13</v>
      </c>
      <c r="L7" s="6">
        <v>0</v>
      </c>
      <c r="M7" s="6">
        <f t="shared" ref="M7:M14" si="3">+G7-I7+K7-L7</f>
        <v>1937</v>
      </c>
      <c r="N7" s="16" t="s">
        <v>78</v>
      </c>
      <c r="O7" s="42"/>
      <c r="P7" s="42"/>
      <c r="Q7" s="42"/>
    </row>
    <row r="8" spans="1:17" s="3" customFormat="1" ht="31.2" customHeight="1">
      <c r="A8" s="48" t="s">
        <v>131</v>
      </c>
      <c r="B8" s="64" t="s">
        <v>304</v>
      </c>
      <c r="C8" s="34" t="s">
        <v>224</v>
      </c>
      <c r="D8" s="68" t="s">
        <v>166</v>
      </c>
      <c r="E8" s="25">
        <v>13</v>
      </c>
      <c r="F8" s="87">
        <v>148</v>
      </c>
      <c r="G8" s="6">
        <f t="shared" si="0"/>
        <v>1924</v>
      </c>
      <c r="H8" s="6">
        <v>0</v>
      </c>
      <c r="I8" s="6">
        <f t="shared" si="1"/>
        <v>0</v>
      </c>
      <c r="J8" s="6">
        <v>1</v>
      </c>
      <c r="K8" s="6">
        <f t="shared" si="2"/>
        <v>13</v>
      </c>
      <c r="L8" s="6">
        <v>0</v>
      </c>
      <c r="M8" s="6">
        <f t="shared" si="3"/>
        <v>1937</v>
      </c>
      <c r="N8" s="16" t="s">
        <v>78</v>
      </c>
      <c r="O8" s="42"/>
      <c r="P8" s="42"/>
      <c r="Q8" s="42"/>
    </row>
    <row r="9" spans="1:17" s="3" customFormat="1" ht="29.25" customHeight="1">
      <c r="A9" s="48" t="s">
        <v>131</v>
      </c>
      <c r="B9" s="64" t="s">
        <v>165</v>
      </c>
      <c r="C9" s="76" t="s">
        <v>224</v>
      </c>
      <c r="D9" s="34" t="s">
        <v>166</v>
      </c>
      <c r="E9" s="25">
        <v>13</v>
      </c>
      <c r="F9" s="87">
        <v>114</v>
      </c>
      <c r="G9" s="6">
        <f t="shared" si="0"/>
        <v>1482</v>
      </c>
      <c r="H9" s="6">
        <v>0</v>
      </c>
      <c r="I9" s="6">
        <f t="shared" si="1"/>
        <v>0</v>
      </c>
      <c r="J9" s="6">
        <v>5</v>
      </c>
      <c r="K9" s="6">
        <f t="shared" si="2"/>
        <v>65</v>
      </c>
      <c r="L9" s="6">
        <v>85</v>
      </c>
      <c r="M9" s="6">
        <f t="shared" si="3"/>
        <v>1462</v>
      </c>
      <c r="N9" s="16" t="s">
        <v>78</v>
      </c>
      <c r="O9" s="42"/>
      <c r="P9" s="42"/>
      <c r="Q9" s="42"/>
    </row>
    <row r="10" spans="1:17" s="3" customFormat="1" ht="30" customHeight="1">
      <c r="A10" s="48" t="s">
        <v>131</v>
      </c>
      <c r="B10" s="8" t="s">
        <v>93</v>
      </c>
      <c r="C10" s="34" t="s">
        <v>46</v>
      </c>
      <c r="D10" s="34" t="s">
        <v>7</v>
      </c>
      <c r="E10" s="25">
        <v>13</v>
      </c>
      <c r="F10" s="87">
        <v>148</v>
      </c>
      <c r="G10" s="6">
        <f t="shared" si="0"/>
        <v>1924</v>
      </c>
      <c r="H10" s="6">
        <v>0</v>
      </c>
      <c r="I10" s="6">
        <f t="shared" si="1"/>
        <v>0</v>
      </c>
      <c r="J10" s="6">
        <v>1</v>
      </c>
      <c r="K10" s="6">
        <f t="shared" si="2"/>
        <v>13</v>
      </c>
      <c r="L10" s="6">
        <v>0</v>
      </c>
      <c r="M10" s="6">
        <f t="shared" si="3"/>
        <v>1937</v>
      </c>
      <c r="N10" s="16" t="s">
        <v>78</v>
      </c>
      <c r="O10" s="42"/>
      <c r="P10" s="42"/>
      <c r="Q10" s="42"/>
    </row>
    <row r="11" spans="1:17" s="3" customFormat="1" ht="30" customHeight="1">
      <c r="A11" s="48" t="s">
        <v>131</v>
      </c>
      <c r="B11" s="64" t="s">
        <v>200</v>
      </c>
      <c r="C11" s="76" t="s">
        <v>46</v>
      </c>
      <c r="D11" s="68" t="s">
        <v>198</v>
      </c>
      <c r="E11" s="25">
        <v>13</v>
      </c>
      <c r="F11" s="89">
        <v>168</v>
      </c>
      <c r="G11" s="6">
        <f t="shared" si="0"/>
        <v>2184</v>
      </c>
      <c r="H11" s="6">
        <v>1</v>
      </c>
      <c r="I11" s="6">
        <f t="shared" si="1"/>
        <v>13</v>
      </c>
      <c r="J11" s="29">
        <v>0</v>
      </c>
      <c r="K11" s="29">
        <f t="shared" si="2"/>
        <v>0</v>
      </c>
      <c r="L11" s="29">
        <v>126</v>
      </c>
      <c r="M11" s="6">
        <f>+G11-I11+K11-L11</f>
        <v>2045</v>
      </c>
      <c r="N11" s="16" t="s">
        <v>76</v>
      </c>
      <c r="O11" s="42"/>
      <c r="P11" s="42"/>
      <c r="Q11" s="42"/>
    </row>
    <row r="12" spans="1:17" s="3" customFormat="1" ht="30" customHeight="1">
      <c r="A12" s="48" t="s">
        <v>131</v>
      </c>
      <c r="B12" s="8" t="s">
        <v>47</v>
      </c>
      <c r="C12" s="34" t="s">
        <v>46</v>
      </c>
      <c r="D12" s="34" t="s">
        <v>8</v>
      </c>
      <c r="E12" s="25">
        <v>13</v>
      </c>
      <c r="F12" s="87">
        <v>132</v>
      </c>
      <c r="G12" s="6">
        <f t="shared" si="0"/>
        <v>1716</v>
      </c>
      <c r="H12" s="6">
        <v>0</v>
      </c>
      <c r="I12" s="6">
        <f t="shared" si="1"/>
        <v>0</v>
      </c>
      <c r="J12" s="6">
        <v>8</v>
      </c>
      <c r="K12" s="6">
        <f t="shared" si="2"/>
        <v>104</v>
      </c>
      <c r="L12" s="6">
        <v>98</v>
      </c>
      <c r="M12" s="6">
        <f t="shared" si="3"/>
        <v>1722</v>
      </c>
      <c r="N12" s="16" t="s">
        <v>78</v>
      </c>
      <c r="O12" s="42"/>
      <c r="P12" s="42"/>
      <c r="Q12" s="42"/>
    </row>
    <row r="13" spans="1:17" s="3" customFormat="1" ht="30" customHeight="1">
      <c r="A13" s="48" t="s">
        <v>131</v>
      </c>
      <c r="B13" s="8" t="s">
        <v>120</v>
      </c>
      <c r="C13" s="68" t="s">
        <v>230</v>
      </c>
      <c r="D13" s="34" t="s">
        <v>12</v>
      </c>
      <c r="E13" s="25">
        <v>13</v>
      </c>
      <c r="F13" s="87">
        <v>262</v>
      </c>
      <c r="G13" s="6">
        <f t="shared" si="0"/>
        <v>3406</v>
      </c>
      <c r="H13" s="6">
        <v>24</v>
      </c>
      <c r="I13" s="6">
        <f t="shared" si="1"/>
        <v>312</v>
      </c>
      <c r="J13" s="6">
        <v>0</v>
      </c>
      <c r="K13" s="6">
        <v>0</v>
      </c>
      <c r="L13" s="6">
        <v>177</v>
      </c>
      <c r="M13" s="6">
        <f t="shared" si="3"/>
        <v>2917</v>
      </c>
      <c r="N13" s="16" t="s">
        <v>78</v>
      </c>
      <c r="O13" s="42"/>
      <c r="P13" s="42"/>
      <c r="Q13" s="42"/>
    </row>
    <row r="14" spans="1:17" s="3" customFormat="1" ht="30" customHeight="1">
      <c r="A14" s="48" t="s">
        <v>131</v>
      </c>
      <c r="B14" s="8" t="s">
        <v>123</v>
      </c>
      <c r="C14" s="68" t="s">
        <v>230</v>
      </c>
      <c r="D14" s="68" t="s">
        <v>117</v>
      </c>
      <c r="E14" s="25">
        <v>13</v>
      </c>
      <c r="F14" s="89">
        <v>226</v>
      </c>
      <c r="G14" s="29">
        <f t="shared" si="0"/>
        <v>2938</v>
      </c>
      <c r="H14" s="232">
        <v>19</v>
      </c>
      <c r="I14" s="29">
        <f t="shared" si="1"/>
        <v>247</v>
      </c>
      <c r="J14" s="232">
        <v>0</v>
      </c>
      <c r="K14" s="29">
        <v>0</v>
      </c>
      <c r="L14" s="29">
        <v>147</v>
      </c>
      <c r="M14" s="29">
        <f t="shared" si="3"/>
        <v>2544</v>
      </c>
      <c r="N14" s="16" t="s">
        <v>78</v>
      </c>
      <c r="O14" s="42"/>
      <c r="P14" s="42"/>
      <c r="Q14" s="42"/>
    </row>
    <row r="15" spans="1:17" s="3" customFormat="1" ht="30" customHeight="1" thickBot="1">
      <c r="A15" s="48" t="s">
        <v>131</v>
      </c>
      <c r="B15" s="8" t="s">
        <v>376</v>
      </c>
      <c r="C15" s="68" t="s">
        <v>230</v>
      </c>
      <c r="D15" s="68" t="s">
        <v>117</v>
      </c>
      <c r="E15" s="25">
        <v>13</v>
      </c>
      <c r="F15" s="87">
        <v>197</v>
      </c>
      <c r="G15" s="23">
        <f>E15*F15</f>
        <v>2561</v>
      </c>
      <c r="H15" s="23">
        <v>5</v>
      </c>
      <c r="I15" s="23">
        <f>E15*H15</f>
        <v>65</v>
      </c>
      <c r="J15" s="23">
        <v>0</v>
      </c>
      <c r="K15" s="23">
        <f>+E15*J15</f>
        <v>0</v>
      </c>
      <c r="L15" s="23">
        <v>0</v>
      </c>
      <c r="M15" s="23">
        <f>+G15-I15+K15-L15</f>
        <v>2496</v>
      </c>
      <c r="N15" s="30" t="s">
        <v>78</v>
      </c>
      <c r="O15" s="42"/>
      <c r="P15" s="42"/>
      <c r="Q15" s="42"/>
    </row>
    <row r="16" spans="1:17" s="3" customFormat="1" ht="30" customHeight="1" thickTop="1" thickBot="1">
      <c r="A16" s="49"/>
      <c r="B16" s="37" t="s">
        <v>18</v>
      </c>
      <c r="C16" s="37"/>
      <c r="D16" s="37"/>
      <c r="E16" s="37"/>
      <c r="F16" s="24"/>
      <c r="G16" s="24">
        <f>SUM(G7:G14)</f>
        <v>17498</v>
      </c>
      <c r="H16" s="24">
        <f>SUM(H7:H14)</f>
        <v>44</v>
      </c>
      <c r="I16" s="24">
        <f>SUM(I7:I14)</f>
        <v>572</v>
      </c>
      <c r="J16" s="24">
        <f>SUM(J7:J14)</f>
        <v>16</v>
      </c>
      <c r="K16" s="24">
        <f>SUM(K7:K14)</f>
        <v>208</v>
      </c>
      <c r="L16" s="24">
        <f>SUM(L7:L15)</f>
        <v>633</v>
      </c>
      <c r="M16" s="24">
        <f>SUM(M7:M15)</f>
        <v>18997</v>
      </c>
      <c r="N16" s="22"/>
    </row>
    <row r="17" spans="2:13" s="3" customFormat="1" ht="22.5" customHeight="1">
      <c r="B17" s="9" t="s">
        <v>254</v>
      </c>
      <c r="C17" s="9"/>
      <c r="F17" s="42"/>
      <c r="I17" s="2" t="s">
        <v>370</v>
      </c>
    </row>
    <row r="18" spans="2:13" s="3" customFormat="1" ht="22.5" customHeight="1">
      <c r="B18" s="9"/>
      <c r="C18" s="9"/>
      <c r="I18" s="2"/>
    </row>
    <row r="19" spans="2:13" s="3" customFormat="1" ht="21.75" customHeight="1">
      <c r="B19" s="9"/>
      <c r="C19" s="9"/>
      <c r="I19" s="2"/>
    </row>
    <row r="20" spans="2:13" s="3" customFormat="1" ht="22.5" customHeight="1">
      <c r="B20" s="9" t="s">
        <v>21</v>
      </c>
      <c r="C20" s="9"/>
      <c r="I20" s="164" t="s">
        <v>371</v>
      </c>
      <c r="J20" s="74"/>
      <c r="K20" s="74"/>
      <c r="L20" s="74"/>
      <c r="M20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3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" style="2" customWidth="1"/>
    <col min="2" max="2" width="33.6640625" style="2" customWidth="1"/>
    <col min="3" max="3" width="10" style="2" customWidth="1"/>
    <col min="4" max="4" width="7.6640625" style="2" customWidth="1"/>
    <col min="5" max="5" width="6.6640625" style="2" customWidth="1"/>
    <col min="6" max="6" width="7.6640625" style="2" customWidth="1"/>
    <col min="7" max="7" width="10.88671875" style="2" customWidth="1"/>
    <col min="8" max="8" width="2.6640625" style="2" hidden="1" customWidth="1"/>
    <col min="9" max="9" width="10" style="2" customWidth="1"/>
    <col min="10" max="10" width="0.109375" style="2" customWidth="1"/>
    <col min="11" max="13" width="10.6640625" style="2" customWidth="1"/>
    <col min="14" max="14" width="30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ht="28.95" customHeight="1" thickBot="1">
      <c r="A5" s="10" t="s">
        <v>16</v>
      </c>
      <c r="B5" s="142" t="s">
        <v>13</v>
      </c>
      <c r="C5" s="108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5" t="s">
        <v>194</v>
      </c>
      <c r="L5" s="85" t="s">
        <v>315</v>
      </c>
      <c r="M5" s="65" t="s">
        <v>18</v>
      </c>
      <c r="N5" s="86" t="s">
        <v>19</v>
      </c>
    </row>
    <row r="6" spans="1:17" s="3" customFormat="1" ht="22.5" customHeight="1">
      <c r="A6" s="130" t="s">
        <v>131</v>
      </c>
      <c r="B6" s="4" t="s">
        <v>44</v>
      </c>
      <c r="C6" s="126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130" t="s">
        <v>131</v>
      </c>
      <c r="B7" s="4" t="s">
        <v>69</v>
      </c>
      <c r="C7" s="140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69" t="s">
        <v>135</v>
      </c>
      <c r="B8" s="8" t="s">
        <v>75</v>
      </c>
      <c r="C8" s="77" t="s">
        <v>225</v>
      </c>
      <c r="D8" s="34" t="s">
        <v>10</v>
      </c>
      <c r="E8" s="25">
        <v>13</v>
      </c>
      <c r="F8" s="87">
        <v>168</v>
      </c>
      <c r="G8" s="6">
        <f>E8*F8</f>
        <v>2184</v>
      </c>
      <c r="H8" s="6">
        <v>1</v>
      </c>
      <c r="I8" s="6">
        <f>E8*H8</f>
        <v>13</v>
      </c>
      <c r="J8" s="6"/>
      <c r="K8" s="6">
        <v>0</v>
      </c>
      <c r="L8" s="6">
        <v>126</v>
      </c>
      <c r="M8" s="6">
        <f>+G8-I8+K8-L8</f>
        <v>2045</v>
      </c>
      <c r="N8" s="16" t="s">
        <v>76</v>
      </c>
      <c r="O8" s="42"/>
      <c r="P8" s="42"/>
      <c r="Q8" s="42"/>
    </row>
    <row r="9" spans="1:17" s="3" customFormat="1" ht="30" customHeight="1">
      <c r="A9" s="69" t="s">
        <v>154</v>
      </c>
      <c r="B9" s="8" t="s">
        <v>105</v>
      </c>
      <c r="C9" s="77" t="s">
        <v>225</v>
      </c>
      <c r="D9" s="34" t="s">
        <v>10</v>
      </c>
      <c r="E9" s="25">
        <v>13</v>
      </c>
      <c r="F9" s="87">
        <v>168</v>
      </c>
      <c r="G9" s="6">
        <f t="shared" ref="G9:G14" si="0">E9*F9</f>
        <v>2184</v>
      </c>
      <c r="H9" s="6">
        <v>1</v>
      </c>
      <c r="I9" s="6">
        <f t="shared" ref="I9:I14" si="1">E9*H9</f>
        <v>13</v>
      </c>
      <c r="J9" s="6"/>
      <c r="K9" s="6">
        <v>0</v>
      </c>
      <c r="L9" s="6">
        <v>126</v>
      </c>
      <c r="M9" s="6">
        <f t="shared" ref="M9:M17" si="2">+G9-I9+K9-L9</f>
        <v>2045</v>
      </c>
      <c r="N9" s="16" t="s">
        <v>76</v>
      </c>
    </row>
    <row r="10" spans="1:17" s="3" customFormat="1" ht="30" customHeight="1">
      <c r="A10" s="69" t="s">
        <v>136</v>
      </c>
      <c r="B10" s="8" t="s">
        <v>110</v>
      </c>
      <c r="C10" s="77" t="s">
        <v>225</v>
      </c>
      <c r="D10" s="34" t="s">
        <v>10</v>
      </c>
      <c r="E10" s="25">
        <v>13</v>
      </c>
      <c r="F10" s="87">
        <v>168</v>
      </c>
      <c r="G10" s="6">
        <f t="shared" si="0"/>
        <v>2184</v>
      </c>
      <c r="H10" s="6">
        <v>1</v>
      </c>
      <c r="I10" s="6">
        <f t="shared" si="1"/>
        <v>13</v>
      </c>
      <c r="J10" s="6"/>
      <c r="K10" s="6">
        <v>0</v>
      </c>
      <c r="L10" s="6">
        <v>126</v>
      </c>
      <c r="M10" s="6">
        <f t="shared" si="2"/>
        <v>2045</v>
      </c>
      <c r="N10" s="16" t="s">
        <v>76</v>
      </c>
    </row>
    <row r="11" spans="1:17" s="3" customFormat="1" ht="30" customHeight="1">
      <c r="A11" s="69" t="s">
        <v>282</v>
      </c>
      <c r="B11" s="8" t="s">
        <v>279</v>
      </c>
      <c r="C11" s="77" t="s">
        <v>225</v>
      </c>
      <c r="D11" s="34" t="s">
        <v>10</v>
      </c>
      <c r="E11" s="25">
        <v>13</v>
      </c>
      <c r="F11" s="87">
        <v>168</v>
      </c>
      <c r="G11" s="6">
        <f t="shared" si="0"/>
        <v>2184</v>
      </c>
      <c r="H11" s="6">
        <v>1</v>
      </c>
      <c r="I11" s="6">
        <f t="shared" si="1"/>
        <v>13</v>
      </c>
      <c r="J11" s="6"/>
      <c r="K11" s="6">
        <v>0</v>
      </c>
      <c r="L11" s="6">
        <v>126</v>
      </c>
      <c r="M11" s="6">
        <f t="shared" si="2"/>
        <v>2045</v>
      </c>
      <c r="N11" s="16" t="s">
        <v>76</v>
      </c>
    </row>
    <row r="12" spans="1:17" s="3" customFormat="1" ht="30" customHeight="1">
      <c r="A12" s="139" t="s">
        <v>175</v>
      </c>
      <c r="B12" s="8" t="s">
        <v>168</v>
      </c>
      <c r="C12" s="77" t="s">
        <v>225</v>
      </c>
      <c r="D12" s="34" t="s">
        <v>10</v>
      </c>
      <c r="E12" s="25">
        <v>13</v>
      </c>
      <c r="F12" s="87">
        <v>168</v>
      </c>
      <c r="G12" s="6">
        <f t="shared" si="0"/>
        <v>2184</v>
      </c>
      <c r="H12" s="6">
        <v>1</v>
      </c>
      <c r="I12" s="6">
        <f t="shared" si="1"/>
        <v>13</v>
      </c>
      <c r="J12" s="6"/>
      <c r="K12" s="6">
        <v>0</v>
      </c>
      <c r="L12" s="6">
        <v>126</v>
      </c>
      <c r="M12" s="6">
        <f t="shared" si="2"/>
        <v>2045</v>
      </c>
      <c r="N12" s="16" t="s">
        <v>76</v>
      </c>
    </row>
    <row r="13" spans="1:17" s="3" customFormat="1" ht="30" customHeight="1">
      <c r="A13" s="139" t="s">
        <v>176</v>
      </c>
      <c r="B13" s="8" t="s">
        <v>307</v>
      </c>
      <c r="C13" s="77" t="s">
        <v>225</v>
      </c>
      <c r="D13" s="34" t="s">
        <v>10</v>
      </c>
      <c r="E13" s="25">
        <v>13</v>
      </c>
      <c r="F13" s="87">
        <v>168</v>
      </c>
      <c r="G13" s="6">
        <f t="shared" si="0"/>
        <v>2184</v>
      </c>
      <c r="H13" s="6">
        <v>1</v>
      </c>
      <c r="I13" s="6">
        <f t="shared" si="1"/>
        <v>13</v>
      </c>
      <c r="J13" s="6"/>
      <c r="K13" s="6">
        <v>0</v>
      </c>
      <c r="L13" s="6">
        <v>126</v>
      </c>
      <c r="M13" s="6">
        <f t="shared" si="2"/>
        <v>2045</v>
      </c>
      <c r="N13" s="16" t="s">
        <v>76</v>
      </c>
    </row>
    <row r="14" spans="1:17" s="3" customFormat="1" ht="30" customHeight="1">
      <c r="A14" s="69" t="s">
        <v>178</v>
      </c>
      <c r="B14" s="51" t="s">
        <v>150</v>
      </c>
      <c r="C14" s="77" t="s">
        <v>225</v>
      </c>
      <c r="D14" s="34" t="s">
        <v>10</v>
      </c>
      <c r="E14" s="25">
        <v>13</v>
      </c>
      <c r="F14" s="87">
        <v>168</v>
      </c>
      <c r="G14" s="6">
        <f t="shared" si="0"/>
        <v>2184</v>
      </c>
      <c r="H14" s="6">
        <v>1</v>
      </c>
      <c r="I14" s="6">
        <f t="shared" si="1"/>
        <v>13</v>
      </c>
      <c r="J14" s="6"/>
      <c r="K14" s="6">
        <v>0</v>
      </c>
      <c r="L14" s="6">
        <v>126</v>
      </c>
      <c r="M14" s="6">
        <f t="shared" si="2"/>
        <v>2045</v>
      </c>
      <c r="N14" s="16" t="s">
        <v>76</v>
      </c>
    </row>
    <row r="15" spans="1:17" s="3" customFormat="1" ht="30" customHeight="1">
      <c r="A15" s="69" t="s">
        <v>133</v>
      </c>
      <c r="B15" s="8" t="s">
        <v>103</v>
      </c>
      <c r="C15" s="77" t="s">
        <v>225</v>
      </c>
      <c r="D15" s="34" t="s">
        <v>10</v>
      </c>
      <c r="E15" s="25">
        <v>13</v>
      </c>
      <c r="F15" s="87">
        <v>168</v>
      </c>
      <c r="G15" s="6">
        <f>E15*F15</f>
        <v>2184</v>
      </c>
      <c r="H15" s="6">
        <v>1</v>
      </c>
      <c r="I15" s="6">
        <f>E15*H15</f>
        <v>13</v>
      </c>
      <c r="J15" s="6"/>
      <c r="K15" s="6">
        <v>0</v>
      </c>
      <c r="L15" s="6">
        <v>126</v>
      </c>
      <c r="M15" s="6">
        <f t="shared" si="2"/>
        <v>2045</v>
      </c>
      <c r="N15" s="16" t="s">
        <v>76</v>
      </c>
    </row>
    <row r="16" spans="1:17" s="3" customFormat="1" ht="30" customHeight="1">
      <c r="A16" s="139" t="s">
        <v>176</v>
      </c>
      <c r="B16" s="8" t="s">
        <v>111</v>
      </c>
      <c r="C16" s="77" t="s">
        <v>225</v>
      </c>
      <c r="D16" s="34" t="s">
        <v>10</v>
      </c>
      <c r="E16" s="25">
        <v>13</v>
      </c>
      <c r="F16" s="87">
        <v>168</v>
      </c>
      <c r="G16" s="6">
        <f>E16*F16</f>
        <v>2184</v>
      </c>
      <c r="H16" s="6">
        <v>1</v>
      </c>
      <c r="I16" s="6">
        <f>E16*H16</f>
        <v>13</v>
      </c>
      <c r="J16" s="6"/>
      <c r="K16" s="6">
        <v>0</v>
      </c>
      <c r="L16" s="6">
        <v>126</v>
      </c>
      <c r="M16" s="6">
        <f t="shared" si="2"/>
        <v>2045</v>
      </c>
      <c r="N16" s="16" t="s">
        <v>76</v>
      </c>
    </row>
    <row r="17" spans="1:17" s="3" customFormat="1" ht="30" customHeight="1">
      <c r="A17" s="139" t="s">
        <v>177</v>
      </c>
      <c r="B17" s="8" t="s">
        <v>85</v>
      </c>
      <c r="C17" s="77" t="s">
        <v>225</v>
      </c>
      <c r="D17" s="34" t="s">
        <v>11</v>
      </c>
      <c r="E17" s="25">
        <v>13</v>
      </c>
      <c r="F17" s="87">
        <v>206</v>
      </c>
      <c r="G17" s="6">
        <f>E17*F17</f>
        <v>2678</v>
      </c>
      <c r="H17" s="6">
        <v>6</v>
      </c>
      <c r="I17" s="6">
        <f>E17*H17</f>
        <v>78</v>
      </c>
      <c r="J17" s="6"/>
      <c r="K17" s="6">
        <v>0</v>
      </c>
      <c r="L17" s="6">
        <v>157</v>
      </c>
      <c r="M17" s="6">
        <f t="shared" si="2"/>
        <v>2443</v>
      </c>
      <c r="N17" s="16" t="s">
        <v>76</v>
      </c>
      <c r="O17" s="42"/>
      <c r="P17" s="42"/>
      <c r="Q17" s="42"/>
    </row>
    <row r="18" spans="1:17" s="3" customFormat="1" ht="30" customHeight="1" thickBot="1">
      <c r="A18" s="69" t="s">
        <v>134</v>
      </c>
      <c r="B18" s="8" t="s">
        <v>233</v>
      </c>
      <c r="C18" s="77" t="s">
        <v>225</v>
      </c>
      <c r="D18" s="34" t="s">
        <v>11</v>
      </c>
      <c r="E18" s="25">
        <v>13</v>
      </c>
      <c r="F18" s="88">
        <v>206</v>
      </c>
      <c r="G18" s="23">
        <f>E18*F18</f>
        <v>2678</v>
      </c>
      <c r="H18" s="23">
        <v>6</v>
      </c>
      <c r="I18" s="23">
        <f>E18*H18</f>
        <v>78</v>
      </c>
      <c r="J18" s="23"/>
      <c r="K18" s="23">
        <v>0</v>
      </c>
      <c r="L18" s="23">
        <v>157</v>
      </c>
      <c r="M18" s="23">
        <f>+G18-I18+K18-L18</f>
        <v>2443</v>
      </c>
      <c r="N18" s="16" t="s">
        <v>76</v>
      </c>
    </row>
    <row r="19" spans="1:17" s="3" customFormat="1" ht="30" customHeight="1" thickTop="1" thickBot="1">
      <c r="A19" s="127"/>
      <c r="B19" s="37" t="s">
        <v>18</v>
      </c>
      <c r="C19" s="141"/>
      <c r="D19" s="37"/>
      <c r="E19" s="37"/>
      <c r="F19" s="24"/>
      <c r="G19" s="24">
        <f t="shared" ref="G19:L19" si="3">SUM(G8:G18)</f>
        <v>25012</v>
      </c>
      <c r="H19" s="24">
        <f t="shared" si="3"/>
        <v>21</v>
      </c>
      <c r="I19" s="24">
        <f t="shared" si="3"/>
        <v>273</v>
      </c>
      <c r="J19" s="24">
        <f t="shared" si="3"/>
        <v>0</v>
      </c>
      <c r="K19" s="24">
        <f t="shared" si="3"/>
        <v>0</v>
      </c>
      <c r="L19" s="24">
        <f t="shared" si="3"/>
        <v>1448</v>
      </c>
      <c r="M19" s="24">
        <f>SUM(M8:M18)</f>
        <v>23291</v>
      </c>
      <c r="N19" s="22"/>
    </row>
    <row r="20" spans="1:17" s="3" customFormat="1" ht="22.5" customHeight="1">
      <c r="B20" s="9" t="s">
        <v>254</v>
      </c>
      <c r="C20" s="9"/>
      <c r="I20" s="2" t="s">
        <v>370</v>
      </c>
    </row>
    <row r="21" spans="1:17" s="3" customFormat="1" ht="22.5" customHeight="1">
      <c r="B21" s="9"/>
      <c r="C21" s="9"/>
      <c r="I21" s="2"/>
    </row>
    <row r="22" spans="1:17" s="3" customFormat="1" ht="21.75" customHeight="1">
      <c r="B22" s="9"/>
      <c r="C22" s="9"/>
      <c r="I22" s="2"/>
    </row>
    <row r="23" spans="1:17" s="3" customFormat="1" ht="22.5" customHeight="1">
      <c r="B23" s="9" t="s">
        <v>21</v>
      </c>
      <c r="C23" s="9"/>
      <c r="I23" s="164" t="s">
        <v>371</v>
      </c>
      <c r="J23" s="74"/>
      <c r="K23" s="74"/>
      <c r="L23" s="74"/>
      <c r="M23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4"/>
  <dimension ref="A1:Q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.5546875" style="2" customWidth="1"/>
    <col min="2" max="2" width="30.44140625" style="2" customWidth="1"/>
    <col min="3" max="3" width="10" style="2" customWidth="1"/>
    <col min="4" max="4" width="9.33203125" style="2" customWidth="1"/>
    <col min="5" max="5" width="5.6640625" style="2" customWidth="1"/>
    <col min="6" max="6" width="7.5546875" style="2" customWidth="1"/>
    <col min="7" max="7" width="10.6640625" style="2" customWidth="1"/>
    <col min="8" max="8" width="0.109375" style="2" customWidth="1"/>
    <col min="9" max="9" width="10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30.441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ht="33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5" t="s">
        <v>242</v>
      </c>
      <c r="K5" s="85" t="s">
        <v>243</v>
      </c>
      <c r="L5" s="85" t="s">
        <v>315</v>
      </c>
      <c r="M5" s="65" t="s">
        <v>18</v>
      </c>
      <c r="N5" s="86" t="s">
        <v>19</v>
      </c>
    </row>
    <row r="6" spans="1:17" s="3" customFormat="1" ht="22.5" customHeight="1">
      <c r="A6" s="56" t="s">
        <v>131</v>
      </c>
      <c r="B6" s="52" t="s">
        <v>48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131</v>
      </c>
      <c r="B7" s="35" t="s">
        <v>70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69" t="s">
        <v>131</v>
      </c>
      <c r="B8" s="8" t="s">
        <v>188</v>
      </c>
      <c r="C8" s="77" t="s">
        <v>225</v>
      </c>
      <c r="D8" s="34" t="s">
        <v>11</v>
      </c>
      <c r="E8" s="25">
        <v>13</v>
      </c>
      <c r="F8" s="87">
        <v>168</v>
      </c>
      <c r="G8" s="6">
        <f>E8*F8</f>
        <v>2184</v>
      </c>
      <c r="H8" s="6">
        <v>1</v>
      </c>
      <c r="I8" s="6">
        <f>E8*H8</f>
        <v>13</v>
      </c>
      <c r="J8" s="6"/>
      <c r="K8" s="6">
        <v>0</v>
      </c>
      <c r="L8" s="6">
        <v>126</v>
      </c>
      <c r="M8" s="6">
        <f t="shared" ref="M8:M17" si="0">+G8-I8+K8-L8</f>
        <v>2045</v>
      </c>
      <c r="N8" s="16" t="s">
        <v>78</v>
      </c>
    </row>
    <row r="9" spans="1:17" s="3" customFormat="1" ht="30" customHeight="1">
      <c r="A9" s="69" t="s">
        <v>131</v>
      </c>
      <c r="B9" s="8" t="s">
        <v>204</v>
      </c>
      <c r="C9" s="77" t="s">
        <v>225</v>
      </c>
      <c r="D9" s="34" t="s">
        <v>10</v>
      </c>
      <c r="E9" s="25">
        <v>13</v>
      </c>
      <c r="F9" s="87">
        <v>168</v>
      </c>
      <c r="G9" s="6">
        <f>E9*F9</f>
        <v>2184</v>
      </c>
      <c r="H9" s="6">
        <v>1</v>
      </c>
      <c r="I9" s="6">
        <f>E9*H9</f>
        <v>13</v>
      </c>
      <c r="J9" s="6"/>
      <c r="K9" s="6">
        <v>0</v>
      </c>
      <c r="L9" s="6">
        <v>126</v>
      </c>
      <c r="M9" s="6">
        <f t="shared" si="0"/>
        <v>2045</v>
      </c>
      <c r="N9" s="16" t="s">
        <v>78</v>
      </c>
    </row>
    <row r="10" spans="1:17" s="3" customFormat="1" ht="30" customHeight="1">
      <c r="A10" s="69" t="s">
        <v>131</v>
      </c>
      <c r="B10" s="7" t="s">
        <v>244</v>
      </c>
      <c r="C10" s="77" t="s">
        <v>225</v>
      </c>
      <c r="D10" s="34" t="s">
        <v>10</v>
      </c>
      <c r="E10" s="25">
        <v>13</v>
      </c>
      <c r="F10" s="89">
        <v>168</v>
      </c>
      <c r="G10" s="6">
        <f t="shared" ref="G10" si="1">+E10*F10</f>
        <v>2184</v>
      </c>
      <c r="H10" s="6">
        <v>1</v>
      </c>
      <c r="I10" s="6">
        <f t="shared" ref="I10" si="2">+E10*H10</f>
        <v>13</v>
      </c>
      <c r="J10" s="6"/>
      <c r="K10" s="6">
        <v>0</v>
      </c>
      <c r="L10" s="6">
        <v>126</v>
      </c>
      <c r="M10" s="6">
        <f t="shared" si="0"/>
        <v>2045</v>
      </c>
      <c r="N10" s="16" t="s">
        <v>78</v>
      </c>
    </row>
    <row r="11" spans="1:17" s="3" customFormat="1" ht="30" customHeight="1">
      <c r="A11" s="69" t="s">
        <v>131</v>
      </c>
      <c r="B11" s="8" t="s">
        <v>246</v>
      </c>
      <c r="C11" s="34" t="s">
        <v>248</v>
      </c>
      <c r="D11" s="68" t="s">
        <v>166</v>
      </c>
      <c r="E11" s="25">
        <v>13</v>
      </c>
      <c r="F11" s="87">
        <v>110</v>
      </c>
      <c r="G11" s="6">
        <f t="shared" ref="G11:G17" si="3">E11*F11</f>
        <v>1430</v>
      </c>
      <c r="H11" s="6">
        <v>0</v>
      </c>
      <c r="I11" s="6">
        <f t="shared" ref="I11:I16" si="4">E11*H11</f>
        <v>0</v>
      </c>
      <c r="J11" s="6">
        <v>7</v>
      </c>
      <c r="K11" s="6">
        <f>+E11*J11</f>
        <v>91</v>
      </c>
      <c r="L11" s="6">
        <v>0</v>
      </c>
      <c r="M11" s="6">
        <f t="shared" si="0"/>
        <v>1521</v>
      </c>
      <c r="N11" s="16" t="s">
        <v>78</v>
      </c>
      <c r="O11" s="42"/>
      <c r="P11" s="42"/>
      <c r="Q11" s="42"/>
    </row>
    <row r="12" spans="1:17" s="3" customFormat="1" ht="30" customHeight="1">
      <c r="A12" s="69" t="s">
        <v>131</v>
      </c>
      <c r="B12" s="8" t="s">
        <v>247</v>
      </c>
      <c r="C12" s="34" t="s">
        <v>248</v>
      </c>
      <c r="D12" s="68" t="s">
        <v>9</v>
      </c>
      <c r="E12" s="25">
        <v>13</v>
      </c>
      <c r="F12" s="87">
        <v>176</v>
      </c>
      <c r="G12" s="6">
        <f t="shared" si="3"/>
        <v>2288</v>
      </c>
      <c r="H12" s="6">
        <v>3</v>
      </c>
      <c r="I12" s="6">
        <f t="shared" si="4"/>
        <v>39</v>
      </c>
      <c r="J12" s="6">
        <v>0</v>
      </c>
      <c r="K12" s="6">
        <f>+E12*J12</f>
        <v>0</v>
      </c>
      <c r="L12" s="6">
        <v>130</v>
      </c>
      <c r="M12" s="6">
        <f t="shared" si="0"/>
        <v>2119</v>
      </c>
      <c r="N12" s="16" t="s">
        <v>78</v>
      </c>
      <c r="O12" s="42"/>
      <c r="P12" s="42"/>
      <c r="Q12" s="42"/>
    </row>
    <row r="13" spans="1:17" s="3" customFormat="1" ht="30" customHeight="1">
      <c r="A13" s="69" t="s">
        <v>131</v>
      </c>
      <c r="B13" s="8" t="s">
        <v>49</v>
      </c>
      <c r="C13" s="77" t="s">
        <v>225</v>
      </c>
      <c r="D13" s="34" t="s">
        <v>2</v>
      </c>
      <c r="E13" s="25">
        <v>13</v>
      </c>
      <c r="F13" s="87">
        <v>168</v>
      </c>
      <c r="G13" s="6">
        <f t="shared" si="3"/>
        <v>2184</v>
      </c>
      <c r="H13" s="6">
        <v>1</v>
      </c>
      <c r="I13" s="6">
        <f t="shared" si="4"/>
        <v>13</v>
      </c>
      <c r="J13" s="6">
        <v>0</v>
      </c>
      <c r="K13" s="6">
        <v>0</v>
      </c>
      <c r="L13" s="6">
        <v>126</v>
      </c>
      <c r="M13" s="6">
        <f t="shared" si="0"/>
        <v>2045</v>
      </c>
      <c r="N13" s="16" t="s">
        <v>78</v>
      </c>
      <c r="O13" s="42"/>
      <c r="P13" s="42"/>
      <c r="Q13" s="42"/>
    </row>
    <row r="14" spans="1:17" s="3" customFormat="1" ht="30" customHeight="1">
      <c r="A14" s="69" t="s">
        <v>131</v>
      </c>
      <c r="B14" s="8" t="s">
        <v>306</v>
      </c>
      <c r="C14" s="77" t="s">
        <v>225</v>
      </c>
      <c r="D14" s="34" t="s">
        <v>2</v>
      </c>
      <c r="E14" s="25">
        <v>13</v>
      </c>
      <c r="F14" s="87">
        <v>168</v>
      </c>
      <c r="G14" s="6">
        <f t="shared" si="3"/>
        <v>2184</v>
      </c>
      <c r="H14" s="6">
        <v>1</v>
      </c>
      <c r="I14" s="6">
        <f t="shared" si="4"/>
        <v>13</v>
      </c>
      <c r="J14" s="6">
        <v>0</v>
      </c>
      <c r="K14" s="6">
        <v>0</v>
      </c>
      <c r="L14" s="6">
        <v>126</v>
      </c>
      <c r="M14" s="6">
        <f t="shared" si="0"/>
        <v>2045</v>
      </c>
      <c r="N14" s="16" t="s">
        <v>78</v>
      </c>
      <c r="O14" s="42"/>
      <c r="P14" s="42"/>
      <c r="Q14" s="42"/>
    </row>
    <row r="15" spans="1:17" s="3" customFormat="1" ht="30" customHeight="1">
      <c r="A15" s="69" t="s">
        <v>131</v>
      </c>
      <c r="B15" s="51" t="s">
        <v>181</v>
      </c>
      <c r="C15" s="77" t="s">
        <v>225</v>
      </c>
      <c r="D15" s="68" t="s">
        <v>2</v>
      </c>
      <c r="E15" s="25">
        <v>13</v>
      </c>
      <c r="F15" s="87">
        <v>168</v>
      </c>
      <c r="G15" s="6">
        <f t="shared" si="3"/>
        <v>2184</v>
      </c>
      <c r="H15" s="6">
        <v>1</v>
      </c>
      <c r="I15" s="6">
        <f t="shared" si="4"/>
        <v>13</v>
      </c>
      <c r="J15" s="6">
        <v>0</v>
      </c>
      <c r="K15" s="6">
        <v>0</v>
      </c>
      <c r="L15" s="6">
        <v>126</v>
      </c>
      <c r="M15" s="6">
        <f t="shared" si="0"/>
        <v>2045</v>
      </c>
      <c r="N15" s="16" t="s">
        <v>78</v>
      </c>
      <c r="O15" s="42"/>
      <c r="P15" s="42"/>
      <c r="Q15" s="42"/>
    </row>
    <row r="16" spans="1:17" s="3" customFormat="1" ht="30" customHeight="1">
      <c r="A16" s="69" t="s">
        <v>131</v>
      </c>
      <c r="B16" s="8" t="s">
        <v>308</v>
      </c>
      <c r="C16" s="34" t="s">
        <v>225</v>
      </c>
      <c r="D16" s="34" t="s">
        <v>2</v>
      </c>
      <c r="E16" s="25">
        <v>13</v>
      </c>
      <c r="F16" s="87">
        <v>168</v>
      </c>
      <c r="G16" s="6">
        <f t="shared" si="3"/>
        <v>2184</v>
      </c>
      <c r="H16" s="6">
        <v>1</v>
      </c>
      <c r="I16" s="6">
        <f t="shared" si="4"/>
        <v>13</v>
      </c>
      <c r="J16" s="6">
        <v>0</v>
      </c>
      <c r="K16" s="6">
        <v>0</v>
      </c>
      <c r="L16" s="6">
        <v>0</v>
      </c>
      <c r="M16" s="6">
        <f t="shared" si="0"/>
        <v>2171</v>
      </c>
      <c r="N16" s="16" t="s">
        <v>78</v>
      </c>
      <c r="O16" s="42"/>
      <c r="P16" s="42"/>
      <c r="Q16" s="42"/>
    </row>
    <row r="17" spans="1:17" s="3" customFormat="1" ht="30" customHeight="1" thickBot="1">
      <c r="A17" s="69" t="s">
        <v>131</v>
      </c>
      <c r="B17" s="8" t="s">
        <v>87</v>
      </c>
      <c r="C17" s="77" t="s">
        <v>225</v>
      </c>
      <c r="D17" s="68" t="s">
        <v>84</v>
      </c>
      <c r="E17" s="25">
        <v>13</v>
      </c>
      <c r="F17" s="88">
        <v>50</v>
      </c>
      <c r="G17" s="23">
        <f t="shared" si="3"/>
        <v>650</v>
      </c>
      <c r="H17" s="23">
        <v>0</v>
      </c>
      <c r="I17" s="23">
        <f>+E17*H17</f>
        <v>0</v>
      </c>
      <c r="J17" s="23">
        <v>7</v>
      </c>
      <c r="K17" s="23">
        <f>+E17*J17</f>
        <v>91</v>
      </c>
      <c r="L17" s="23">
        <v>44</v>
      </c>
      <c r="M17" s="23">
        <f t="shared" si="0"/>
        <v>697</v>
      </c>
      <c r="N17" s="16" t="s">
        <v>78</v>
      </c>
      <c r="O17" s="42"/>
      <c r="P17" s="42"/>
      <c r="Q17" s="42"/>
    </row>
    <row r="18" spans="1:17" s="3" customFormat="1" ht="30" customHeight="1" thickTop="1" thickBot="1">
      <c r="A18" s="49"/>
      <c r="B18" s="53" t="s">
        <v>18</v>
      </c>
      <c r="C18" s="78"/>
      <c r="D18" s="78"/>
      <c r="E18" s="37"/>
      <c r="F18" s="24"/>
      <c r="G18" s="24">
        <f t="shared" ref="G18:L18" si="5">SUM(G8:G17)</f>
        <v>19656</v>
      </c>
      <c r="H18" s="24">
        <f t="shared" si="5"/>
        <v>10</v>
      </c>
      <c r="I18" s="24">
        <f t="shared" si="5"/>
        <v>130</v>
      </c>
      <c r="J18" s="24">
        <f t="shared" si="5"/>
        <v>14</v>
      </c>
      <c r="K18" s="24">
        <f t="shared" si="5"/>
        <v>182</v>
      </c>
      <c r="L18" s="24">
        <f t="shared" si="5"/>
        <v>930</v>
      </c>
      <c r="M18" s="24">
        <f>SUM(M8:M17)</f>
        <v>18778</v>
      </c>
      <c r="N18" s="22"/>
    </row>
    <row r="19" spans="1:17" s="3" customFormat="1" ht="22.5" customHeight="1">
      <c r="B19" s="9" t="s">
        <v>254</v>
      </c>
      <c r="C19" s="9"/>
      <c r="F19" s="42"/>
      <c r="I19" s="2"/>
      <c r="J19" s="2"/>
      <c r="K19" s="2" t="s">
        <v>370</v>
      </c>
      <c r="L19" s="2"/>
      <c r="M19" s="2"/>
    </row>
    <row r="20" spans="1:17" s="3" customFormat="1" ht="22.5" customHeight="1">
      <c r="B20" s="9"/>
      <c r="C20" s="9"/>
      <c r="I20" s="2"/>
      <c r="J20" s="2"/>
      <c r="K20" s="2"/>
      <c r="L20" s="2"/>
      <c r="M20" s="2"/>
    </row>
    <row r="21" spans="1:17" s="3" customFormat="1" ht="21.75" customHeight="1">
      <c r="B21" s="9"/>
      <c r="C21" s="9"/>
      <c r="I21" s="2"/>
      <c r="J21" s="2"/>
      <c r="K21" s="2"/>
      <c r="L21" s="2"/>
      <c r="M21" s="2"/>
    </row>
    <row r="22" spans="1:17" s="3" customFormat="1" ht="22.5" customHeight="1">
      <c r="B22" s="9" t="s">
        <v>21</v>
      </c>
      <c r="C22" s="9"/>
      <c r="I22" s="164"/>
      <c r="J22" s="164"/>
      <c r="K22" s="164" t="s">
        <v>371</v>
      </c>
      <c r="L22" s="164"/>
      <c r="M22" s="16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5"/>
  <dimension ref="A1:Q26"/>
  <sheetViews>
    <sheetView topLeftCell="A4" zoomScale="80" zoomScaleNormal="80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0.33203125" style="2" customWidth="1"/>
    <col min="4" max="4" width="15" style="2" customWidth="1"/>
    <col min="5" max="5" width="5.6640625" style="2" customWidth="1"/>
    <col min="6" max="6" width="9.109375" style="2" customWidth="1"/>
    <col min="7" max="7" width="10.6640625" style="2" customWidth="1"/>
    <col min="8" max="8" width="0.109375" style="2" customWidth="1"/>
    <col min="9" max="9" width="10.44140625" style="2" customWidth="1"/>
    <col min="10" max="10" width="0.33203125" style="2" hidden="1" customWidth="1"/>
    <col min="11" max="12" width="10.33203125" style="2" customWidth="1"/>
    <col min="13" max="13" width="11.109375" style="2" customWidth="1"/>
    <col min="14" max="14" width="30.332031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">
      <c r="A4" s="1" t="s">
        <v>456</v>
      </c>
    </row>
    <row r="5" spans="1:17" s="1" customFormat="1" ht="18.600000000000001" thickBot="1"/>
    <row r="6" spans="1:17" ht="45.6" customHeight="1" thickBot="1">
      <c r="A6" s="10" t="s">
        <v>16</v>
      </c>
      <c r="B6" s="11" t="s">
        <v>13</v>
      </c>
      <c r="C6" s="11" t="s">
        <v>212</v>
      </c>
      <c r="D6" s="11" t="s">
        <v>17</v>
      </c>
      <c r="E6" s="65" t="s">
        <v>25</v>
      </c>
      <c r="F6" s="65" t="s">
        <v>237</v>
      </c>
      <c r="G6" s="65" t="s">
        <v>239</v>
      </c>
      <c r="H6" s="65" t="s">
        <v>238</v>
      </c>
      <c r="I6" s="65" t="s">
        <v>240</v>
      </c>
      <c r="J6" s="65"/>
      <c r="K6" s="85" t="s">
        <v>194</v>
      </c>
      <c r="L6" s="85" t="s">
        <v>315</v>
      </c>
      <c r="M6" s="65" t="s">
        <v>18</v>
      </c>
      <c r="N6" s="86" t="s">
        <v>19</v>
      </c>
    </row>
    <row r="7" spans="1:17" s="3" customFormat="1" ht="22.5" customHeight="1">
      <c r="A7" s="46" t="s">
        <v>131</v>
      </c>
      <c r="B7" s="52" t="s">
        <v>44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2.5" customHeight="1">
      <c r="A8" s="46" t="s">
        <v>131</v>
      </c>
      <c r="B8" s="35" t="s">
        <v>72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7" s="3" customFormat="1" ht="29.25" customHeight="1">
      <c r="A9" s="48" t="s">
        <v>137</v>
      </c>
      <c r="B9" s="8" t="s">
        <v>50</v>
      </c>
      <c r="C9" s="34" t="s">
        <v>223</v>
      </c>
      <c r="D9" s="34" t="s">
        <v>71</v>
      </c>
      <c r="E9" s="25">
        <v>13</v>
      </c>
      <c r="F9" s="87">
        <v>271</v>
      </c>
      <c r="G9" s="6">
        <f>E9*F9</f>
        <v>3523</v>
      </c>
      <c r="H9" s="6">
        <v>24</v>
      </c>
      <c r="I9" s="6">
        <f>E9*H9</f>
        <v>312</v>
      </c>
      <c r="J9" s="6"/>
      <c r="K9" s="6">
        <v>0</v>
      </c>
      <c r="L9" s="6">
        <v>214</v>
      </c>
      <c r="M9" s="6">
        <f>+G9-I9+K9-L9</f>
        <v>2997</v>
      </c>
      <c r="N9" s="16" t="s">
        <v>78</v>
      </c>
      <c r="O9" s="42"/>
      <c r="P9" s="42"/>
      <c r="Q9" s="42"/>
    </row>
    <row r="10" spans="1:17" s="3" customFormat="1" ht="30" customHeight="1">
      <c r="A10" s="48" t="s">
        <v>138</v>
      </c>
      <c r="B10" s="8" t="s">
        <v>51</v>
      </c>
      <c r="C10" s="34" t="s">
        <v>223</v>
      </c>
      <c r="D10" s="34" t="s">
        <v>71</v>
      </c>
      <c r="E10" s="25">
        <v>13</v>
      </c>
      <c r="F10" s="87">
        <v>271</v>
      </c>
      <c r="G10" s="6">
        <f>E10*F10</f>
        <v>3523</v>
      </c>
      <c r="H10" s="6">
        <v>24</v>
      </c>
      <c r="I10" s="6">
        <f>E10*H10</f>
        <v>312</v>
      </c>
      <c r="J10" s="6"/>
      <c r="K10" s="6">
        <v>0</v>
      </c>
      <c r="L10" s="6">
        <v>214</v>
      </c>
      <c r="M10" s="6">
        <f t="shared" ref="M10:M15" si="0">+G10-I10+K10-L10</f>
        <v>2997</v>
      </c>
      <c r="N10" s="16" t="s">
        <v>78</v>
      </c>
    </row>
    <row r="11" spans="1:17" s="3" customFormat="1" ht="30" customHeight="1">
      <c r="A11" s="48" t="s">
        <v>155</v>
      </c>
      <c r="B11" s="8" t="s">
        <v>52</v>
      </c>
      <c r="C11" s="34" t="s">
        <v>223</v>
      </c>
      <c r="D11" s="34" t="s">
        <v>4</v>
      </c>
      <c r="E11" s="25">
        <v>13</v>
      </c>
      <c r="F11" s="87">
        <v>271</v>
      </c>
      <c r="G11" s="6">
        <f t="shared" ref="G11:G15" si="1">E11*F11</f>
        <v>3523</v>
      </c>
      <c r="H11" s="6">
        <v>24</v>
      </c>
      <c r="I11" s="6">
        <f t="shared" ref="I11:I15" si="2">E11*H11</f>
        <v>312</v>
      </c>
      <c r="J11" s="6"/>
      <c r="K11" s="6">
        <v>0</v>
      </c>
      <c r="L11" s="6">
        <v>214</v>
      </c>
      <c r="M11" s="6">
        <f t="shared" si="0"/>
        <v>2997</v>
      </c>
      <c r="N11" s="16" t="s">
        <v>78</v>
      </c>
      <c r="O11" s="42"/>
    </row>
    <row r="12" spans="1:17" s="3" customFormat="1" ht="30" customHeight="1">
      <c r="A12" s="48" t="s">
        <v>156</v>
      </c>
      <c r="B12" s="8" t="s">
        <v>53</v>
      </c>
      <c r="C12" s="34" t="s">
        <v>223</v>
      </c>
      <c r="D12" s="34" t="s">
        <v>4</v>
      </c>
      <c r="E12" s="25">
        <v>13</v>
      </c>
      <c r="F12" s="87">
        <v>271</v>
      </c>
      <c r="G12" s="6">
        <f t="shared" si="1"/>
        <v>3523</v>
      </c>
      <c r="H12" s="6">
        <v>24</v>
      </c>
      <c r="I12" s="6">
        <f t="shared" si="2"/>
        <v>312</v>
      </c>
      <c r="J12" s="6"/>
      <c r="K12" s="6">
        <v>0</v>
      </c>
      <c r="L12" s="6">
        <v>214</v>
      </c>
      <c r="M12" s="6">
        <f t="shared" si="0"/>
        <v>2997</v>
      </c>
      <c r="N12" s="16" t="s">
        <v>78</v>
      </c>
    </row>
    <row r="13" spans="1:17" s="3" customFormat="1" ht="30" customHeight="1">
      <c r="A13" s="48" t="s">
        <v>144</v>
      </c>
      <c r="B13" s="8" t="s">
        <v>54</v>
      </c>
      <c r="C13" s="34" t="s">
        <v>223</v>
      </c>
      <c r="D13" s="34" t="s">
        <v>4</v>
      </c>
      <c r="E13" s="25">
        <v>13</v>
      </c>
      <c r="F13" s="87">
        <v>271</v>
      </c>
      <c r="G13" s="6">
        <f t="shared" si="1"/>
        <v>3523</v>
      </c>
      <c r="H13" s="6">
        <v>24</v>
      </c>
      <c r="I13" s="6">
        <f t="shared" si="2"/>
        <v>312</v>
      </c>
      <c r="J13" s="6"/>
      <c r="K13" s="6">
        <v>0</v>
      </c>
      <c r="L13" s="6">
        <v>214</v>
      </c>
      <c r="M13" s="6">
        <f t="shared" si="0"/>
        <v>2997</v>
      </c>
      <c r="N13" s="16" t="s">
        <v>78</v>
      </c>
    </row>
    <row r="14" spans="1:17" s="3" customFormat="1" ht="30" customHeight="1">
      <c r="A14" s="48" t="s">
        <v>157</v>
      </c>
      <c r="B14" s="8" t="s">
        <v>55</v>
      </c>
      <c r="C14" s="34" t="s">
        <v>223</v>
      </c>
      <c r="D14" s="34" t="s">
        <v>4</v>
      </c>
      <c r="E14" s="25">
        <v>13</v>
      </c>
      <c r="F14" s="87">
        <v>271</v>
      </c>
      <c r="G14" s="6">
        <f t="shared" si="1"/>
        <v>3523</v>
      </c>
      <c r="H14" s="6">
        <v>24</v>
      </c>
      <c r="I14" s="6">
        <f t="shared" si="2"/>
        <v>312</v>
      </c>
      <c r="J14" s="29"/>
      <c r="K14" s="29">
        <v>0</v>
      </c>
      <c r="L14" s="6">
        <v>214</v>
      </c>
      <c r="M14" s="6">
        <f t="shared" si="0"/>
        <v>2997</v>
      </c>
      <c r="N14" s="16" t="s">
        <v>78</v>
      </c>
    </row>
    <row r="15" spans="1:17" s="3" customFormat="1" ht="30" customHeight="1">
      <c r="A15" s="48" t="s">
        <v>164</v>
      </c>
      <c r="B15" s="8" t="s">
        <v>162</v>
      </c>
      <c r="C15" s="34" t="s">
        <v>223</v>
      </c>
      <c r="D15" s="34" t="s">
        <v>163</v>
      </c>
      <c r="E15" s="25">
        <v>13</v>
      </c>
      <c r="F15" s="89">
        <v>224</v>
      </c>
      <c r="G15" s="6">
        <f t="shared" si="1"/>
        <v>2912</v>
      </c>
      <c r="H15" s="6">
        <v>11</v>
      </c>
      <c r="I15" s="6">
        <f t="shared" si="2"/>
        <v>143</v>
      </c>
      <c r="J15" s="29"/>
      <c r="K15" s="29">
        <v>0</v>
      </c>
      <c r="L15" s="29">
        <v>174</v>
      </c>
      <c r="M15" s="6">
        <f t="shared" si="0"/>
        <v>2595</v>
      </c>
      <c r="N15" s="16" t="s">
        <v>78</v>
      </c>
      <c r="O15" s="42"/>
      <c r="P15" s="42"/>
      <c r="Q15" s="42"/>
    </row>
    <row r="16" spans="1:17" s="3" customFormat="1" ht="30" customHeight="1">
      <c r="A16" s="48" t="s">
        <v>158</v>
      </c>
      <c r="B16" s="8" t="s">
        <v>92</v>
      </c>
      <c r="C16" s="34" t="s">
        <v>223</v>
      </c>
      <c r="D16" s="34" t="s">
        <v>73</v>
      </c>
      <c r="E16" s="25">
        <v>13</v>
      </c>
      <c r="F16" s="89">
        <v>224</v>
      </c>
      <c r="G16" s="29">
        <f>E16*F16</f>
        <v>2912</v>
      </c>
      <c r="H16" s="6">
        <v>11</v>
      </c>
      <c r="I16" s="29">
        <f>E16*H16</f>
        <v>143</v>
      </c>
      <c r="J16" s="232"/>
      <c r="K16" s="29">
        <v>0</v>
      </c>
      <c r="L16" s="29">
        <v>174</v>
      </c>
      <c r="M16" s="29">
        <f>+G16-I16+K16-L16</f>
        <v>2595</v>
      </c>
      <c r="N16" s="16" t="s">
        <v>78</v>
      </c>
      <c r="O16" s="42"/>
      <c r="P16" s="42"/>
      <c r="Q16" s="42"/>
    </row>
    <row r="17" spans="1:17" s="3" customFormat="1" ht="30" customHeight="1">
      <c r="A17" s="48" t="s">
        <v>451</v>
      </c>
      <c r="B17" s="8" t="s">
        <v>412</v>
      </c>
      <c r="C17" s="34" t="s">
        <v>223</v>
      </c>
      <c r="D17" s="81" t="s">
        <v>413</v>
      </c>
      <c r="E17" s="25">
        <v>13</v>
      </c>
      <c r="F17" s="89">
        <v>200</v>
      </c>
      <c r="G17" s="29">
        <f>+E17*F17</f>
        <v>2600</v>
      </c>
      <c r="H17" s="6">
        <v>5</v>
      </c>
      <c r="I17" s="29">
        <f>+E17*H17</f>
        <v>65</v>
      </c>
      <c r="J17" s="232">
        <v>0</v>
      </c>
      <c r="K17" s="29">
        <f>+E17*J17</f>
        <v>0</v>
      </c>
      <c r="L17" s="29">
        <v>0</v>
      </c>
      <c r="M17" s="29">
        <f>+G17-I17+K17-L17</f>
        <v>2535</v>
      </c>
      <c r="N17" s="16" t="s">
        <v>76</v>
      </c>
      <c r="O17" s="42"/>
      <c r="P17" s="42"/>
      <c r="Q17" s="42"/>
    </row>
    <row r="18" spans="1:17" s="3" customFormat="1" ht="30" customHeight="1">
      <c r="A18" s="48" t="s">
        <v>452</v>
      </c>
      <c r="B18" s="64" t="s">
        <v>414</v>
      </c>
      <c r="C18" s="81" t="s">
        <v>223</v>
      </c>
      <c r="D18" s="81" t="s">
        <v>413</v>
      </c>
      <c r="E18" s="25">
        <v>13</v>
      </c>
      <c r="F18" s="89">
        <v>200</v>
      </c>
      <c r="G18" s="6">
        <f>+E18*F18</f>
        <v>2600</v>
      </c>
      <c r="H18" s="6">
        <v>5</v>
      </c>
      <c r="I18" s="6">
        <f>+E18*H18</f>
        <v>65</v>
      </c>
      <c r="J18" s="29">
        <v>0</v>
      </c>
      <c r="K18" s="29">
        <f>+E18*J18</f>
        <v>0</v>
      </c>
      <c r="L18" s="29">
        <v>0</v>
      </c>
      <c r="M18" s="6">
        <f>+G18-I18+K18-L18</f>
        <v>2535</v>
      </c>
      <c r="N18" s="16" t="s">
        <v>76</v>
      </c>
      <c r="O18" s="42"/>
      <c r="P18" s="42"/>
      <c r="Q18" s="42"/>
    </row>
    <row r="19" spans="1:17" s="3" customFormat="1" ht="30" customHeight="1">
      <c r="A19" s="48" t="s">
        <v>453</v>
      </c>
      <c r="B19" s="64" t="s">
        <v>415</v>
      </c>
      <c r="C19" s="81" t="s">
        <v>223</v>
      </c>
      <c r="D19" s="81" t="s">
        <v>413</v>
      </c>
      <c r="E19" s="25">
        <v>13</v>
      </c>
      <c r="F19" s="89">
        <v>200</v>
      </c>
      <c r="G19" s="29">
        <f>+E19*F19</f>
        <v>2600</v>
      </c>
      <c r="H19" s="29">
        <v>5</v>
      </c>
      <c r="I19" s="29">
        <f>+E19*H19</f>
        <v>65</v>
      </c>
      <c r="J19" s="29">
        <v>0</v>
      </c>
      <c r="K19" s="29">
        <f>J19*E19</f>
        <v>0</v>
      </c>
      <c r="L19" s="29">
        <v>0</v>
      </c>
      <c r="M19" s="6">
        <f>+G19-I19+K19-L19</f>
        <v>2535</v>
      </c>
      <c r="N19" s="16" t="s">
        <v>76</v>
      </c>
      <c r="O19" s="42"/>
      <c r="P19" s="42"/>
      <c r="Q19" s="42"/>
    </row>
    <row r="20" spans="1:17" s="3" customFormat="1" ht="30" customHeight="1" thickBot="1">
      <c r="A20" s="48" t="s">
        <v>454</v>
      </c>
      <c r="B20" s="51" t="s">
        <v>416</v>
      </c>
      <c r="C20" s="81" t="s">
        <v>223</v>
      </c>
      <c r="D20" s="81" t="s">
        <v>413</v>
      </c>
      <c r="E20" s="25">
        <v>13</v>
      </c>
      <c r="F20" s="89">
        <v>200</v>
      </c>
      <c r="G20" s="39">
        <f>+E20*F20</f>
        <v>2600</v>
      </c>
      <c r="H20" s="39">
        <v>5</v>
      </c>
      <c r="I20" s="39">
        <f>+E20*H20</f>
        <v>65</v>
      </c>
      <c r="J20" s="39">
        <v>0</v>
      </c>
      <c r="K20" s="39">
        <f>J20*E20</f>
        <v>0</v>
      </c>
      <c r="L20" s="39">
        <v>0</v>
      </c>
      <c r="M20" s="23">
        <f>+G20-I20+K20-L20</f>
        <v>2535</v>
      </c>
      <c r="N20" s="16" t="s">
        <v>76</v>
      </c>
      <c r="O20" s="42"/>
      <c r="P20" s="42"/>
      <c r="Q20" s="42"/>
    </row>
    <row r="21" spans="1:17" s="3" customFormat="1" ht="30" customHeight="1" thickTop="1" thickBot="1">
      <c r="A21" s="18"/>
      <c r="B21" s="36" t="s">
        <v>18</v>
      </c>
      <c r="C21" s="36"/>
      <c r="D21" s="19"/>
      <c r="E21" s="27"/>
      <c r="F21" s="24"/>
      <c r="G21" s="24">
        <f t="shared" ref="G21:L21" si="3">SUM(G9:G16)</f>
        <v>26962</v>
      </c>
      <c r="H21" s="24">
        <f t="shared" si="3"/>
        <v>166</v>
      </c>
      <c r="I21" s="24">
        <f t="shared" si="3"/>
        <v>2158</v>
      </c>
      <c r="J21" s="24">
        <f t="shared" si="3"/>
        <v>0</v>
      </c>
      <c r="K21" s="24">
        <f t="shared" si="3"/>
        <v>0</v>
      </c>
      <c r="L21" s="24">
        <f t="shared" si="3"/>
        <v>1632</v>
      </c>
      <c r="M21" s="24">
        <f>SUM(M9:M20)</f>
        <v>33312</v>
      </c>
      <c r="N21" s="22"/>
    </row>
    <row r="22" spans="1:17" s="3" customFormat="1" ht="22.5" customHeight="1"/>
    <row r="23" spans="1:17" s="3" customFormat="1" ht="22.5" customHeight="1">
      <c r="B23" s="9" t="s">
        <v>254</v>
      </c>
      <c r="C23" s="9"/>
      <c r="I23" s="2" t="s">
        <v>370</v>
      </c>
    </row>
    <row r="24" spans="1:17" s="3" customFormat="1" ht="22.5" customHeight="1">
      <c r="B24" s="9"/>
      <c r="C24" s="9"/>
      <c r="I24" s="2"/>
    </row>
    <row r="25" spans="1:17" s="3" customFormat="1" ht="21.75" customHeight="1">
      <c r="B25" s="9"/>
      <c r="C25" s="9"/>
      <c r="I25" s="2"/>
    </row>
    <row r="26" spans="1:17" s="3" customFormat="1" ht="22.5" customHeight="1">
      <c r="B26" s="9" t="s">
        <v>21</v>
      </c>
      <c r="C26" s="9"/>
      <c r="I26" s="164" t="s">
        <v>371</v>
      </c>
      <c r="J26" s="74"/>
      <c r="K26" s="74"/>
      <c r="L26" s="74"/>
      <c r="M26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6"/>
  <dimension ref="A1:Q21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.109375" style="2" customWidth="1"/>
    <col min="3" max="3" width="15.6640625" style="2" customWidth="1"/>
    <col min="4" max="4" width="12.6640625" style="2" customWidth="1"/>
    <col min="5" max="5" width="5.6640625" style="2" customWidth="1"/>
    <col min="6" max="6" width="8.6640625" style="2" customWidth="1"/>
    <col min="7" max="7" width="11.44140625" style="2" customWidth="1"/>
    <col min="8" max="8" width="8.6640625" style="2" hidden="1" customWidth="1"/>
    <col min="9" max="9" width="10.109375" style="2" customWidth="1"/>
    <col min="10" max="10" width="10.44140625" style="2" customWidth="1"/>
    <col min="11" max="12" width="10.109375" style="2" customWidth="1"/>
    <col min="13" max="13" width="11" style="2" customWidth="1"/>
    <col min="14" max="14" width="30.554687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">
      <c r="A4" s="1" t="s">
        <v>456</v>
      </c>
    </row>
    <row r="5" spans="1:17" s="1" customFormat="1" ht="18.600000000000001" thickBot="1"/>
    <row r="6" spans="1:17" ht="34.200000000000003" customHeight="1" thickBot="1">
      <c r="A6" s="10" t="s">
        <v>16</v>
      </c>
      <c r="B6" s="11" t="s">
        <v>13</v>
      </c>
      <c r="C6" s="11" t="s">
        <v>212</v>
      </c>
      <c r="D6" s="11" t="s">
        <v>17</v>
      </c>
      <c r="E6" s="65" t="s">
        <v>25</v>
      </c>
      <c r="F6" s="65" t="s">
        <v>237</v>
      </c>
      <c r="G6" s="65" t="s">
        <v>239</v>
      </c>
      <c r="H6" s="65" t="s">
        <v>238</v>
      </c>
      <c r="I6" s="65" t="s">
        <v>240</v>
      </c>
      <c r="J6" s="85" t="s">
        <v>242</v>
      </c>
      <c r="K6" s="85" t="s">
        <v>243</v>
      </c>
      <c r="L6" s="85" t="s">
        <v>315</v>
      </c>
      <c r="M6" s="65" t="s">
        <v>18</v>
      </c>
      <c r="N6" s="86" t="s">
        <v>19</v>
      </c>
    </row>
    <row r="7" spans="1:17" s="3" customFormat="1" ht="28.95" customHeight="1">
      <c r="A7" s="46" t="s">
        <v>131</v>
      </c>
      <c r="B7" s="52" t="s">
        <v>44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9.25" customHeight="1">
      <c r="A8" s="69" t="s">
        <v>131</v>
      </c>
      <c r="B8" s="8" t="s">
        <v>351</v>
      </c>
      <c r="C8" s="77" t="s">
        <v>291</v>
      </c>
      <c r="D8" s="68" t="s">
        <v>352</v>
      </c>
      <c r="E8" s="25">
        <v>13</v>
      </c>
      <c r="F8" s="87">
        <v>168</v>
      </c>
      <c r="G8" s="6">
        <f t="shared" ref="G8:G12" si="0">E8*F8</f>
        <v>2184</v>
      </c>
      <c r="H8" s="6">
        <v>2</v>
      </c>
      <c r="I8" s="157">
        <f>+E8*H8</f>
        <v>26</v>
      </c>
      <c r="J8" s="6">
        <v>0</v>
      </c>
      <c r="K8" s="6">
        <f>+E8*J8</f>
        <v>0</v>
      </c>
      <c r="L8" s="6">
        <v>0</v>
      </c>
      <c r="M8" s="6">
        <f>+G8-I8+K8-L8</f>
        <v>2158</v>
      </c>
      <c r="N8" s="16" t="s">
        <v>78</v>
      </c>
      <c r="O8" s="42"/>
      <c r="P8" s="42"/>
      <c r="Q8" s="42"/>
    </row>
    <row r="9" spans="1:17" s="3" customFormat="1" ht="29.25" customHeight="1">
      <c r="A9" s="69" t="s">
        <v>131</v>
      </c>
      <c r="B9" s="8" t="s">
        <v>277</v>
      </c>
      <c r="C9" s="77" t="s">
        <v>291</v>
      </c>
      <c r="D9" s="34" t="s">
        <v>276</v>
      </c>
      <c r="E9" s="25">
        <v>13</v>
      </c>
      <c r="F9" s="87">
        <v>200</v>
      </c>
      <c r="G9" s="6">
        <f t="shared" si="0"/>
        <v>2600</v>
      </c>
      <c r="H9" s="6">
        <v>5</v>
      </c>
      <c r="I9" s="6">
        <f>+E9*H9</f>
        <v>65</v>
      </c>
      <c r="J9" s="6">
        <v>0</v>
      </c>
      <c r="K9" s="6">
        <f>+E9*J9</f>
        <v>0</v>
      </c>
      <c r="L9" s="6">
        <v>0</v>
      </c>
      <c r="M9" s="6">
        <f t="shared" ref="M9:M15" si="1">+G9-I9+K9-L9</f>
        <v>2535</v>
      </c>
      <c r="N9" s="16" t="s">
        <v>78</v>
      </c>
      <c r="O9" s="42"/>
      <c r="P9" s="42"/>
      <c r="Q9" s="42"/>
    </row>
    <row r="10" spans="1:17" s="3" customFormat="1" ht="29.25" customHeight="1">
      <c r="A10" s="69" t="s">
        <v>131</v>
      </c>
      <c r="B10" s="8" t="s">
        <v>278</v>
      </c>
      <c r="C10" s="77" t="s">
        <v>291</v>
      </c>
      <c r="D10" s="34" t="s">
        <v>276</v>
      </c>
      <c r="E10" s="25">
        <v>13</v>
      </c>
      <c r="F10" s="87">
        <v>200</v>
      </c>
      <c r="G10" s="6">
        <f t="shared" si="0"/>
        <v>2600</v>
      </c>
      <c r="H10" s="6">
        <v>5</v>
      </c>
      <c r="I10" s="6">
        <f>+E10*H10</f>
        <v>65</v>
      </c>
      <c r="J10" s="6">
        <v>0</v>
      </c>
      <c r="K10" s="6">
        <f>+E10*J10</f>
        <v>0</v>
      </c>
      <c r="L10" s="6">
        <v>0</v>
      </c>
      <c r="M10" s="6">
        <f t="shared" si="1"/>
        <v>2535</v>
      </c>
      <c r="N10" s="16" t="s">
        <v>78</v>
      </c>
      <c r="O10" s="42"/>
      <c r="P10" s="42"/>
      <c r="Q10" s="42"/>
    </row>
    <row r="11" spans="1:17" s="3" customFormat="1" ht="30" customHeight="1">
      <c r="A11" s="69" t="s">
        <v>131</v>
      </c>
      <c r="B11" s="8" t="s">
        <v>59</v>
      </c>
      <c r="C11" s="77" t="s">
        <v>227</v>
      </c>
      <c r="D11" s="34" t="s">
        <v>99</v>
      </c>
      <c r="E11" s="25">
        <v>13</v>
      </c>
      <c r="F11" s="87">
        <v>188</v>
      </c>
      <c r="G11" s="6">
        <f t="shared" si="0"/>
        <v>2444</v>
      </c>
      <c r="H11" s="6">
        <v>4</v>
      </c>
      <c r="I11" s="6">
        <f>E11*H11</f>
        <v>52</v>
      </c>
      <c r="J11" s="6">
        <v>0</v>
      </c>
      <c r="K11" s="6">
        <f t="shared" ref="K11:K15" si="2">+E11*J11</f>
        <v>0</v>
      </c>
      <c r="L11" s="6">
        <v>142</v>
      </c>
      <c r="M11" s="6">
        <f t="shared" si="1"/>
        <v>2250</v>
      </c>
      <c r="N11" s="16" t="s">
        <v>78</v>
      </c>
      <c r="O11" s="42"/>
      <c r="P11" s="42"/>
      <c r="Q11" s="42"/>
    </row>
    <row r="12" spans="1:17" s="3" customFormat="1" ht="30" customHeight="1">
      <c r="A12" s="69" t="s">
        <v>131</v>
      </c>
      <c r="B12" s="8" t="s">
        <v>418</v>
      </c>
      <c r="C12" s="77" t="s">
        <v>227</v>
      </c>
      <c r="D12" s="34" t="s">
        <v>100</v>
      </c>
      <c r="E12" s="25">
        <v>13</v>
      </c>
      <c r="F12" s="87">
        <v>114</v>
      </c>
      <c r="G12" s="6">
        <f t="shared" si="0"/>
        <v>1482</v>
      </c>
      <c r="H12" s="6">
        <v>0</v>
      </c>
      <c r="I12" s="6">
        <f>E12*H12</f>
        <v>0</v>
      </c>
      <c r="J12" s="6">
        <v>5</v>
      </c>
      <c r="K12" s="6">
        <f>+E12*J12</f>
        <v>65</v>
      </c>
      <c r="L12" s="6">
        <v>0</v>
      </c>
      <c r="M12" s="6">
        <f t="shared" si="1"/>
        <v>1547</v>
      </c>
      <c r="N12" s="16" t="s">
        <v>78</v>
      </c>
      <c r="O12" s="42"/>
      <c r="P12" s="42"/>
      <c r="Q12" s="42"/>
    </row>
    <row r="13" spans="1:17" s="3" customFormat="1" ht="30" customHeight="1">
      <c r="A13" s="69" t="s">
        <v>131</v>
      </c>
      <c r="B13" s="51" t="s">
        <v>320</v>
      </c>
      <c r="C13" s="82" t="s">
        <v>227</v>
      </c>
      <c r="D13" s="68" t="s">
        <v>84</v>
      </c>
      <c r="E13" s="25">
        <v>13</v>
      </c>
      <c r="F13" s="89">
        <v>112</v>
      </c>
      <c r="G13" s="29">
        <f t="shared" ref="G13" si="3">+E13*F13</f>
        <v>1456</v>
      </c>
      <c r="H13" s="29">
        <v>0</v>
      </c>
      <c r="I13" s="29">
        <f t="shared" ref="I13" si="4">+E13*H13</f>
        <v>0</v>
      </c>
      <c r="J13" s="29">
        <v>5</v>
      </c>
      <c r="K13" s="29">
        <f t="shared" ref="K13" si="5">+E13*J13</f>
        <v>65</v>
      </c>
      <c r="L13" s="29">
        <v>0</v>
      </c>
      <c r="M13" s="6">
        <f t="shared" si="1"/>
        <v>1521</v>
      </c>
      <c r="N13" s="16" t="s">
        <v>76</v>
      </c>
      <c r="O13" s="42"/>
      <c r="P13" s="42"/>
      <c r="Q13" s="42"/>
    </row>
    <row r="14" spans="1:17" s="3" customFormat="1" ht="30" customHeight="1">
      <c r="A14" s="69" t="s">
        <v>131</v>
      </c>
      <c r="B14" s="8" t="s">
        <v>377</v>
      </c>
      <c r="C14" s="82" t="s">
        <v>227</v>
      </c>
      <c r="D14" s="34" t="s">
        <v>338</v>
      </c>
      <c r="E14" s="25">
        <v>13</v>
      </c>
      <c r="F14" s="87">
        <v>132</v>
      </c>
      <c r="G14" s="29">
        <f t="shared" ref="G14" si="6">+E14*F14</f>
        <v>1716</v>
      </c>
      <c r="H14" s="29">
        <v>0</v>
      </c>
      <c r="I14" s="29">
        <f t="shared" ref="I14" si="7">+E14*H14</f>
        <v>0</v>
      </c>
      <c r="J14" s="29">
        <v>8</v>
      </c>
      <c r="K14" s="29">
        <f t="shared" ref="K14" si="8">+E14*J14</f>
        <v>104</v>
      </c>
      <c r="L14" s="29">
        <v>0</v>
      </c>
      <c r="M14" s="6">
        <f t="shared" ref="M14" si="9">+G14-I14+K14-L14</f>
        <v>1820</v>
      </c>
      <c r="N14" s="16" t="s">
        <v>76</v>
      </c>
      <c r="O14" s="42"/>
      <c r="P14" s="42"/>
      <c r="Q14" s="42"/>
    </row>
    <row r="15" spans="1:17" s="3" customFormat="1" ht="30" customHeight="1" thickBot="1">
      <c r="A15" s="48" t="s">
        <v>131</v>
      </c>
      <c r="B15" s="8" t="s">
        <v>309</v>
      </c>
      <c r="C15" s="34" t="s">
        <v>180</v>
      </c>
      <c r="D15" s="34" t="s">
        <v>116</v>
      </c>
      <c r="E15" s="25">
        <v>13</v>
      </c>
      <c r="F15" s="87">
        <v>151</v>
      </c>
      <c r="G15" s="23">
        <f>+E15*F15</f>
        <v>1963</v>
      </c>
      <c r="H15" s="23">
        <v>0</v>
      </c>
      <c r="I15" s="23">
        <f>+E15*H15</f>
        <v>0</v>
      </c>
      <c r="J15" s="23">
        <v>1</v>
      </c>
      <c r="K15" s="23">
        <f t="shared" si="2"/>
        <v>13</v>
      </c>
      <c r="L15" s="23">
        <v>0</v>
      </c>
      <c r="M15" s="23">
        <f t="shared" si="1"/>
        <v>1976</v>
      </c>
      <c r="N15" s="30" t="s">
        <v>78</v>
      </c>
      <c r="O15" s="42"/>
      <c r="P15" s="42"/>
      <c r="Q15" s="42"/>
    </row>
    <row r="16" spans="1:17" s="3" customFormat="1" ht="30" customHeight="1" thickTop="1">
      <c r="A16" s="17"/>
      <c r="B16" s="38" t="s">
        <v>18</v>
      </c>
      <c r="C16" s="38"/>
      <c r="D16" s="38"/>
      <c r="E16" s="38"/>
      <c r="F16" s="26"/>
      <c r="G16" s="26">
        <f t="shared" ref="G16:L16" si="10">SUM(G8:G15)</f>
        <v>16445</v>
      </c>
      <c r="H16" s="26">
        <f t="shared" si="10"/>
        <v>16</v>
      </c>
      <c r="I16" s="26">
        <f t="shared" si="10"/>
        <v>208</v>
      </c>
      <c r="J16" s="26">
        <f t="shared" si="10"/>
        <v>19</v>
      </c>
      <c r="K16" s="26">
        <f t="shared" si="10"/>
        <v>247</v>
      </c>
      <c r="L16" s="26">
        <f t="shared" si="10"/>
        <v>142</v>
      </c>
      <c r="M16" s="26">
        <f>SUM(M8:M15)</f>
        <v>16342</v>
      </c>
      <c r="N16" s="16"/>
    </row>
    <row r="17" spans="1:14" s="3" customFormat="1" ht="30" customHeight="1" thickBot="1">
      <c r="A17" s="18"/>
      <c r="B17" s="20"/>
      <c r="C17" s="20"/>
      <c r="D17" s="19"/>
      <c r="E17" s="27"/>
      <c r="F17" s="27"/>
      <c r="G17" s="21"/>
      <c r="H17" s="21"/>
      <c r="I17" s="21"/>
      <c r="J17" s="21"/>
      <c r="K17" s="24"/>
      <c r="L17" s="24"/>
      <c r="M17" s="28"/>
      <c r="N17" s="22"/>
    </row>
    <row r="18" spans="1:14" s="3" customFormat="1" ht="22.5" customHeight="1">
      <c r="B18" s="9" t="s">
        <v>254</v>
      </c>
      <c r="C18" s="9"/>
      <c r="I18" s="2" t="s">
        <v>370</v>
      </c>
    </row>
    <row r="19" spans="1:14" s="3" customFormat="1" ht="22.5" customHeight="1">
      <c r="B19" s="9"/>
      <c r="C19" s="9"/>
      <c r="I19" s="2"/>
    </row>
    <row r="20" spans="1:14" s="3" customFormat="1" ht="21.75" customHeight="1">
      <c r="B20" s="9"/>
      <c r="C20" s="9"/>
      <c r="I20" s="2"/>
    </row>
    <row r="21" spans="1:14" s="3" customFormat="1" ht="22.5" customHeight="1">
      <c r="B21" s="9" t="s">
        <v>21</v>
      </c>
      <c r="C21" s="9"/>
      <c r="I21" s="164" t="s">
        <v>371</v>
      </c>
      <c r="J21" s="74"/>
      <c r="K21" s="74"/>
      <c r="L21" s="74"/>
      <c r="M21" s="74"/>
    </row>
  </sheetData>
  <phoneticPr fontId="0" type="noConversion"/>
  <printOptions horizontalCentered="1" verticalCentered="1"/>
  <pageMargins left="0" right="0" top="0" bottom="0" header="0" footer="0"/>
  <pageSetup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7"/>
  <dimension ref="A1:Q18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6.44140625" style="2" customWidth="1"/>
    <col min="3" max="3" width="14.6640625" style="2" customWidth="1"/>
    <col min="4" max="4" width="12.88671875" style="2" customWidth="1"/>
    <col min="5" max="5" width="5.6640625" style="2" customWidth="1"/>
    <col min="6" max="6" width="7.88671875" style="2" customWidth="1"/>
    <col min="7" max="7" width="9.6640625" style="2" customWidth="1"/>
    <col min="8" max="8" width="0.6640625" style="2" hidden="1" customWidth="1"/>
    <col min="9" max="9" width="9.6640625" style="2" customWidth="1"/>
    <col min="10" max="10" width="0.109375" style="2" customWidth="1"/>
    <col min="11" max="13" width="11" style="2" customWidth="1"/>
    <col min="14" max="14" width="30.554687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ht="37.200000000000003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5" t="s">
        <v>242</v>
      </c>
      <c r="K5" s="85" t="s">
        <v>243</v>
      </c>
      <c r="L5" s="85" t="s">
        <v>315</v>
      </c>
      <c r="M5" s="65" t="s">
        <v>18</v>
      </c>
      <c r="N5" s="86" t="s">
        <v>19</v>
      </c>
    </row>
    <row r="6" spans="1:17" s="3" customFormat="1" ht="22.5" customHeight="1">
      <c r="A6" s="46" t="s">
        <v>131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" customHeight="1">
      <c r="A7" s="48" t="s">
        <v>131</v>
      </c>
      <c r="B7" s="8" t="s">
        <v>205</v>
      </c>
      <c r="C7" s="34" t="s">
        <v>185</v>
      </c>
      <c r="D7" s="34" t="s">
        <v>206</v>
      </c>
      <c r="E7" s="25">
        <v>13</v>
      </c>
      <c r="F7" s="87">
        <v>275</v>
      </c>
      <c r="G7" s="6">
        <f t="shared" ref="G7:G13" si="0">E7*F7</f>
        <v>3575</v>
      </c>
      <c r="H7" s="6">
        <v>25</v>
      </c>
      <c r="I7" s="6">
        <f t="shared" ref="I7:I13" si="1">E7*H7</f>
        <v>325</v>
      </c>
      <c r="J7" s="6">
        <v>0</v>
      </c>
      <c r="K7" s="6">
        <v>0</v>
      </c>
      <c r="L7" s="6">
        <v>218</v>
      </c>
      <c r="M7" s="6">
        <f t="shared" ref="M7:M13" si="2">+G7-I7+K7-L7</f>
        <v>3032</v>
      </c>
      <c r="N7" s="30" t="s">
        <v>78</v>
      </c>
      <c r="O7" s="42"/>
      <c r="P7" s="42"/>
      <c r="Q7" s="42"/>
    </row>
    <row r="8" spans="1:17" s="3" customFormat="1" ht="30" customHeight="1">
      <c r="A8" s="48" t="s">
        <v>131</v>
      </c>
      <c r="B8" s="8" t="s">
        <v>143</v>
      </c>
      <c r="C8" s="34" t="s">
        <v>185</v>
      </c>
      <c r="D8" s="34" t="s">
        <v>305</v>
      </c>
      <c r="E8" s="25">
        <v>13</v>
      </c>
      <c r="F8" s="87">
        <v>204</v>
      </c>
      <c r="G8" s="6">
        <f>+E8*F8</f>
        <v>2652</v>
      </c>
      <c r="H8" s="6">
        <v>7</v>
      </c>
      <c r="I8" s="6">
        <f>+E8*H8</f>
        <v>91</v>
      </c>
      <c r="J8" s="29"/>
      <c r="K8" s="29">
        <v>0</v>
      </c>
      <c r="L8" s="29">
        <v>157</v>
      </c>
      <c r="M8" s="6">
        <f t="shared" si="2"/>
        <v>2404</v>
      </c>
      <c r="N8" s="30" t="s">
        <v>78</v>
      </c>
      <c r="O8" s="42"/>
      <c r="P8" s="42"/>
      <c r="Q8" s="42"/>
    </row>
    <row r="9" spans="1:17" s="3" customFormat="1" ht="30" customHeight="1">
      <c r="A9" s="48" t="s">
        <v>131</v>
      </c>
      <c r="B9" s="147" t="s">
        <v>380</v>
      </c>
      <c r="C9" s="77" t="s">
        <v>399</v>
      </c>
      <c r="D9" s="34" t="s">
        <v>400</v>
      </c>
      <c r="E9" s="25">
        <v>13</v>
      </c>
      <c r="F9" s="89">
        <v>168</v>
      </c>
      <c r="G9" s="6">
        <f>+E9*F9</f>
        <v>2184</v>
      </c>
      <c r="H9" s="6">
        <v>2</v>
      </c>
      <c r="I9" s="6">
        <f>+E9*H9</f>
        <v>26</v>
      </c>
      <c r="J9" s="29">
        <v>0</v>
      </c>
      <c r="K9" s="29">
        <f t="shared" ref="K9" si="3">+E9*J9</f>
        <v>0</v>
      </c>
      <c r="L9" s="29">
        <v>0</v>
      </c>
      <c r="M9" s="6">
        <f t="shared" si="2"/>
        <v>2158</v>
      </c>
      <c r="N9" s="16" t="s">
        <v>76</v>
      </c>
      <c r="O9" s="42"/>
      <c r="P9" s="42"/>
      <c r="Q9" s="42"/>
    </row>
    <row r="10" spans="1:17" s="3" customFormat="1" ht="30" customHeight="1">
      <c r="A10" s="48" t="s">
        <v>131</v>
      </c>
      <c r="B10" s="8" t="s">
        <v>179</v>
      </c>
      <c r="C10" s="34" t="s">
        <v>228</v>
      </c>
      <c r="D10" s="34" t="s">
        <v>11</v>
      </c>
      <c r="E10" s="25">
        <v>13</v>
      </c>
      <c r="F10" s="87">
        <v>168</v>
      </c>
      <c r="G10" s="6">
        <f t="shared" si="0"/>
        <v>2184</v>
      </c>
      <c r="H10" s="6">
        <v>2</v>
      </c>
      <c r="I10" s="6">
        <f t="shared" si="1"/>
        <v>26</v>
      </c>
      <c r="J10" s="6">
        <v>0</v>
      </c>
      <c r="K10" s="59">
        <v>0</v>
      </c>
      <c r="L10" s="59">
        <v>142</v>
      </c>
      <c r="M10" s="6">
        <f t="shared" si="2"/>
        <v>2016</v>
      </c>
      <c r="N10" s="16" t="s">
        <v>78</v>
      </c>
      <c r="O10" s="42"/>
      <c r="P10" s="42"/>
      <c r="Q10" s="42"/>
    </row>
    <row r="11" spans="1:17" s="3" customFormat="1" ht="30" customHeight="1">
      <c r="A11" s="48" t="s">
        <v>131</v>
      </c>
      <c r="B11" s="8" t="s">
        <v>61</v>
      </c>
      <c r="C11" s="34" t="s">
        <v>228</v>
      </c>
      <c r="D11" s="34" t="s">
        <v>11</v>
      </c>
      <c r="E11" s="25">
        <v>13</v>
      </c>
      <c r="F11" s="87">
        <v>260</v>
      </c>
      <c r="G11" s="6">
        <f t="shared" si="0"/>
        <v>3380</v>
      </c>
      <c r="H11" s="6">
        <v>22</v>
      </c>
      <c r="I11" s="6">
        <f t="shared" si="1"/>
        <v>286</v>
      </c>
      <c r="J11" s="6">
        <v>0</v>
      </c>
      <c r="K11" s="59">
        <v>0</v>
      </c>
      <c r="L11" s="59">
        <v>205</v>
      </c>
      <c r="M11" s="6">
        <f t="shared" si="2"/>
        <v>2889</v>
      </c>
      <c r="N11" s="16" t="s">
        <v>78</v>
      </c>
      <c r="O11" s="42"/>
      <c r="P11" s="42"/>
      <c r="Q11" s="42"/>
    </row>
    <row r="12" spans="1:17" s="3" customFormat="1" ht="30" customHeight="1">
      <c r="A12" s="48" t="s">
        <v>131</v>
      </c>
      <c r="B12" s="62" t="s">
        <v>394</v>
      </c>
      <c r="C12" s="34" t="s">
        <v>228</v>
      </c>
      <c r="D12" s="77" t="s">
        <v>11</v>
      </c>
      <c r="E12" s="25">
        <v>13</v>
      </c>
      <c r="F12" s="89">
        <v>226</v>
      </c>
      <c r="G12" s="6">
        <f>+E12*F12</f>
        <v>2938</v>
      </c>
      <c r="H12" s="6">
        <v>19</v>
      </c>
      <c r="I12" s="6">
        <f>+E12*H12</f>
        <v>247</v>
      </c>
      <c r="J12" s="29">
        <v>0</v>
      </c>
      <c r="K12" s="29">
        <f>+E12*J12</f>
        <v>0</v>
      </c>
      <c r="L12" s="29">
        <v>0</v>
      </c>
      <c r="M12" s="6">
        <f>+G12-I12+K12-L12</f>
        <v>2691</v>
      </c>
      <c r="N12" s="16" t="s">
        <v>76</v>
      </c>
      <c r="O12" s="42"/>
      <c r="P12" s="42"/>
      <c r="Q12" s="42"/>
    </row>
    <row r="13" spans="1:17" s="3" customFormat="1" ht="30" customHeight="1" thickBot="1">
      <c r="A13" s="48" t="s">
        <v>131</v>
      </c>
      <c r="B13" s="8" t="s">
        <v>208</v>
      </c>
      <c r="C13" s="34" t="s">
        <v>207</v>
      </c>
      <c r="D13" s="34" t="s">
        <v>209</v>
      </c>
      <c r="E13" s="25">
        <v>13</v>
      </c>
      <c r="F13" s="87">
        <v>184.5</v>
      </c>
      <c r="G13" s="23">
        <f t="shared" si="0"/>
        <v>2398.5</v>
      </c>
      <c r="H13" s="23">
        <v>3.5</v>
      </c>
      <c r="I13" s="23">
        <f t="shared" si="1"/>
        <v>45.5</v>
      </c>
      <c r="J13" s="23">
        <v>0</v>
      </c>
      <c r="K13" s="23">
        <v>0</v>
      </c>
      <c r="L13" s="23">
        <v>138</v>
      </c>
      <c r="M13" s="23">
        <f t="shared" si="2"/>
        <v>2215</v>
      </c>
      <c r="N13" s="16" t="s">
        <v>78</v>
      </c>
      <c r="O13" s="42"/>
      <c r="P13" s="42"/>
      <c r="Q13" s="42"/>
    </row>
    <row r="14" spans="1:17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L14" si="4">SUM(G7:G13)</f>
        <v>19311.5</v>
      </c>
      <c r="H14" s="24">
        <f t="shared" si="4"/>
        <v>80.5</v>
      </c>
      <c r="I14" s="24">
        <f t="shared" si="4"/>
        <v>1046.5</v>
      </c>
      <c r="J14" s="24">
        <f t="shared" si="4"/>
        <v>0</v>
      </c>
      <c r="K14" s="24">
        <f t="shared" si="4"/>
        <v>0</v>
      </c>
      <c r="L14" s="24">
        <f t="shared" si="4"/>
        <v>860</v>
      </c>
      <c r="M14" s="24">
        <f>SUM(M7:M13)</f>
        <v>17405</v>
      </c>
      <c r="N14" s="22"/>
    </row>
    <row r="15" spans="1:17" s="3" customFormat="1" ht="22.5" customHeight="1">
      <c r="B15" s="178" t="s">
        <v>254</v>
      </c>
      <c r="C15" s="9"/>
      <c r="I15" s="2" t="s">
        <v>370</v>
      </c>
    </row>
    <row r="16" spans="1:17" s="3" customFormat="1" ht="22.5" customHeight="1">
      <c r="B16" s="9"/>
      <c r="C16" s="9"/>
      <c r="I16" s="2"/>
    </row>
    <row r="17" spans="2:13" s="3" customFormat="1" ht="21.75" customHeight="1">
      <c r="B17" s="9"/>
      <c r="C17" s="9"/>
      <c r="I17" s="2"/>
    </row>
    <row r="18" spans="2:13" s="3" customFormat="1" ht="22.5" customHeight="1">
      <c r="B18" s="9" t="s">
        <v>21</v>
      </c>
      <c r="C18" s="9"/>
      <c r="I18" s="164" t="s">
        <v>371</v>
      </c>
      <c r="J18" s="74"/>
      <c r="K18" s="74"/>
      <c r="L18" s="74"/>
      <c r="M18" s="74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5546875" style="2" customWidth="1"/>
    <col min="3" max="3" width="12.88671875" style="2" customWidth="1"/>
    <col min="4" max="4" width="8.6640625" style="2" customWidth="1"/>
    <col min="5" max="5" width="5.6640625" style="2" customWidth="1"/>
    <col min="6" max="6" width="7.88671875" style="2" customWidth="1"/>
    <col min="7" max="7" width="10.6640625" style="2" customWidth="1"/>
    <col min="8" max="8" width="9.44140625" style="2" hidden="1" customWidth="1"/>
    <col min="9" max="9" width="9.6640625" style="2" customWidth="1"/>
    <col min="10" max="10" width="1.33203125" style="2" hidden="1" customWidth="1"/>
    <col min="11" max="13" width="11" style="2" customWidth="1"/>
    <col min="14" max="14" width="30.5546875" style="2" customWidth="1"/>
    <col min="15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255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456</v>
      </c>
    </row>
    <row r="5" spans="1:14" ht="37.200000000000003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5" t="s">
        <v>242</v>
      </c>
      <c r="K5" s="85" t="s">
        <v>243</v>
      </c>
      <c r="L5" s="85" t="s">
        <v>315</v>
      </c>
      <c r="M5" s="65" t="s">
        <v>18</v>
      </c>
      <c r="N5" s="86" t="s">
        <v>19</v>
      </c>
    </row>
    <row r="6" spans="1:14" s="3" customFormat="1" ht="22.5" customHeight="1">
      <c r="A6" s="46" t="s">
        <v>131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>
      <c r="A7" s="48" t="s">
        <v>131</v>
      </c>
      <c r="B7" s="8" t="s">
        <v>272</v>
      </c>
      <c r="C7" s="34" t="s">
        <v>301</v>
      </c>
      <c r="D7" s="68" t="s">
        <v>431</v>
      </c>
      <c r="E7" s="25">
        <v>13</v>
      </c>
      <c r="F7" s="87">
        <v>144</v>
      </c>
      <c r="G7" s="6">
        <f>E7*F7</f>
        <v>1872</v>
      </c>
      <c r="H7" s="6">
        <v>0</v>
      </c>
      <c r="I7" s="6">
        <f>E7*H7</f>
        <v>0</v>
      </c>
      <c r="J7" s="6">
        <v>3</v>
      </c>
      <c r="K7" s="6">
        <f>+E7*J7</f>
        <v>39</v>
      </c>
      <c r="L7" s="6">
        <v>0</v>
      </c>
      <c r="M7" s="6">
        <f>+G7-I7+K7-L7</f>
        <v>1911</v>
      </c>
      <c r="N7" s="30" t="s">
        <v>78</v>
      </c>
    </row>
    <row r="8" spans="1:14" s="3" customFormat="1" ht="30" customHeight="1">
      <c r="A8" s="48" t="s">
        <v>131</v>
      </c>
      <c r="B8" s="147" t="s">
        <v>313</v>
      </c>
      <c r="C8" s="77" t="s">
        <v>226</v>
      </c>
      <c r="D8" s="34" t="s">
        <v>5</v>
      </c>
      <c r="E8" s="25">
        <v>13</v>
      </c>
      <c r="F8" s="89">
        <v>188</v>
      </c>
      <c r="G8" s="6">
        <f>+E8*F8</f>
        <v>2444</v>
      </c>
      <c r="H8" s="6">
        <v>4</v>
      </c>
      <c r="I8" s="6">
        <f>+E8*H8</f>
        <v>52</v>
      </c>
      <c r="J8" s="29">
        <v>0</v>
      </c>
      <c r="K8" s="29">
        <f>+E8*J8</f>
        <v>0</v>
      </c>
      <c r="L8" s="29">
        <v>0</v>
      </c>
      <c r="M8" s="6">
        <f>+G8-I8+K8-L8</f>
        <v>2392</v>
      </c>
      <c r="N8" s="16" t="s">
        <v>76</v>
      </c>
    </row>
    <row r="9" spans="1:14" s="3" customFormat="1" ht="30" customHeight="1" thickBot="1">
      <c r="A9" s="48" t="s">
        <v>131</v>
      </c>
      <c r="B9" s="80" t="s">
        <v>348</v>
      </c>
      <c r="C9" s="34" t="s">
        <v>226</v>
      </c>
      <c r="D9" s="68" t="s">
        <v>450</v>
      </c>
      <c r="E9" s="25">
        <v>13</v>
      </c>
      <c r="F9" s="87">
        <v>168</v>
      </c>
      <c r="G9" s="23">
        <f>E9*F9</f>
        <v>2184</v>
      </c>
      <c r="H9" s="23">
        <v>1</v>
      </c>
      <c r="I9" s="23">
        <f>E9*H9</f>
        <v>13</v>
      </c>
      <c r="J9" s="23">
        <v>0</v>
      </c>
      <c r="K9" s="23">
        <v>0</v>
      </c>
      <c r="L9" s="23">
        <v>126</v>
      </c>
      <c r="M9" s="23">
        <f>+G9-I9+K9-L9</f>
        <v>2045</v>
      </c>
      <c r="N9" s="16" t="s">
        <v>78</v>
      </c>
    </row>
    <row r="10" spans="1:14" s="3" customFormat="1" ht="30" customHeight="1" thickTop="1" thickBot="1">
      <c r="A10" s="18"/>
      <c r="B10" s="37" t="s">
        <v>18</v>
      </c>
      <c r="C10" s="37"/>
      <c r="D10" s="37"/>
      <c r="E10" s="37"/>
      <c r="F10" s="24"/>
      <c r="G10" s="24">
        <f>SUM(G7:G9)</f>
        <v>6500</v>
      </c>
      <c r="H10" s="24">
        <f t="shared" ref="H10:L10" si="0">SUM(H7:H9)</f>
        <v>5</v>
      </c>
      <c r="I10" s="24">
        <f t="shared" si="0"/>
        <v>65</v>
      </c>
      <c r="J10" s="24">
        <f t="shared" si="0"/>
        <v>3</v>
      </c>
      <c r="K10" s="24">
        <f t="shared" si="0"/>
        <v>39</v>
      </c>
      <c r="L10" s="24">
        <f t="shared" si="0"/>
        <v>126</v>
      </c>
      <c r="M10" s="24">
        <f>SUM(M7:M9)</f>
        <v>6348</v>
      </c>
      <c r="N10" s="22"/>
    </row>
    <row r="11" spans="1:14" s="3" customFormat="1" ht="22.5" customHeight="1">
      <c r="B11" s="178" t="s">
        <v>254</v>
      </c>
      <c r="C11" s="9"/>
      <c r="I11" s="2" t="s">
        <v>370</v>
      </c>
    </row>
    <row r="12" spans="1:14" s="3" customFormat="1" ht="22.5" customHeight="1">
      <c r="B12" s="9"/>
      <c r="C12" s="9"/>
      <c r="I12" s="2"/>
    </row>
    <row r="13" spans="1:14" s="3" customFormat="1" ht="21.75" customHeight="1">
      <c r="B13" s="9"/>
      <c r="C13" s="9"/>
      <c r="I13" s="2"/>
    </row>
    <row r="14" spans="1:14" s="3" customFormat="1" ht="22.5" customHeight="1">
      <c r="B14" s="9" t="s">
        <v>21</v>
      </c>
      <c r="C14" s="9"/>
      <c r="I14" s="164" t="s">
        <v>371</v>
      </c>
      <c r="J14" s="74"/>
      <c r="K14" s="74"/>
      <c r="L14" s="74"/>
      <c r="M14" s="74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S19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6.109375" style="2" customWidth="1"/>
    <col min="4" max="4" width="13" style="2" customWidth="1"/>
    <col min="5" max="5" width="4.44140625" style="2" customWidth="1"/>
    <col min="6" max="6" width="10.44140625" style="2" customWidth="1"/>
    <col min="7" max="7" width="11.44140625" style="2" customWidth="1"/>
    <col min="8" max="8" width="4.33203125" style="2" hidden="1" customWidth="1"/>
    <col min="9" max="9" width="10.5546875" style="2" customWidth="1"/>
    <col min="10" max="10" width="0.109375" style="2" customWidth="1"/>
    <col min="11" max="11" width="12.6640625" style="2" customWidth="1"/>
    <col min="12" max="12" width="10.44140625" style="2" customWidth="1"/>
    <col min="13" max="13" width="11.44140625" style="2"/>
    <col min="14" max="14" width="28" style="2" customWidth="1"/>
    <col min="15" max="15" width="14.33203125" style="2" customWidth="1"/>
    <col min="16" max="16" width="13.33203125" style="58" customWidth="1"/>
    <col min="17" max="17" width="11.44140625" style="58"/>
    <col min="18" max="16384" width="11.44140625" style="2"/>
  </cols>
  <sheetData>
    <row r="1" spans="1:19" s="1" customFormat="1" ht="18">
      <c r="A1" s="1" t="s">
        <v>22</v>
      </c>
      <c r="P1" s="219"/>
      <c r="Q1" s="219"/>
    </row>
    <row r="2" spans="1:19" s="1" customFormat="1" ht="18">
      <c r="A2" s="1" t="s">
        <v>255</v>
      </c>
      <c r="P2" s="219"/>
      <c r="Q2" s="219"/>
    </row>
    <row r="3" spans="1:19" s="1" customFormat="1" ht="18">
      <c r="A3" s="1" t="s">
        <v>23</v>
      </c>
      <c r="P3" s="219"/>
      <c r="Q3" s="219"/>
    </row>
    <row r="4" spans="1:19" s="1" customFormat="1" ht="18.600000000000001" thickBot="1">
      <c r="A4" s="1" t="s">
        <v>456</v>
      </c>
      <c r="P4" s="219"/>
      <c r="Q4" s="219"/>
    </row>
    <row r="5" spans="1:19" ht="36.6" customHeight="1" thickBot="1">
      <c r="A5" s="173" t="s">
        <v>16</v>
      </c>
      <c r="B5" s="174" t="s">
        <v>13</v>
      </c>
      <c r="C5" s="174" t="s">
        <v>212</v>
      </c>
      <c r="D5" s="174" t="s">
        <v>17</v>
      </c>
      <c r="E5" s="85" t="s">
        <v>25</v>
      </c>
      <c r="F5" s="85" t="s">
        <v>237</v>
      </c>
      <c r="G5" s="85" t="s">
        <v>239</v>
      </c>
      <c r="H5" s="85" t="s">
        <v>238</v>
      </c>
      <c r="I5" s="85" t="s">
        <v>240</v>
      </c>
      <c r="J5" s="85"/>
      <c r="K5" s="85" t="s">
        <v>194</v>
      </c>
      <c r="L5" s="85" t="s">
        <v>315</v>
      </c>
      <c r="M5" s="85" t="s">
        <v>18</v>
      </c>
      <c r="N5" s="175" t="s">
        <v>19</v>
      </c>
    </row>
    <row r="6" spans="1:19" ht="22.5" customHeight="1">
      <c r="A6" s="130" t="s">
        <v>127</v>
      </c>
      <c r="B6" s="52" t="s">
        <v>20</v>
      </c>
      <c r="C6" s="128"/>
      <c r="D6" s="54"/>
      <c r="E6" s="54"/>
      <c r="F6" s="54"/>
      <c r="G6" s="148"/>
      <c r="H6" s="148"/>
      <c r="I6" s="148"/>
      <c r="J6" s="149"/>
      <c r="K6" s="149"/>
      <c r="L6" s="149"/>
      <c r="M6" s="148"/>
      <c r="N6" s="150"/>
    </row>
    <row r="7" spans="1:19" ht="29.4" customHeight="1">
      <c r="A7" s="69" t="s">
        <v>127</v>
      </c>
      <c r="B7" s="8" t="s">
        <v>264</v>
      </c>
      <c r="C7" s="208" t="s">
        <v>214</v>
      </c>
      <c r="D7" s="209" t="s">
        <v>80</v>
      </c>
      <c r="E7" s="57">
        <v>13</v>
      </c>
      <c r="F7" s="151">
        <v>1680</v>
      </c>
      <c r="G7" s="152">
        <f>+E7*F7</f>
        <v>21840</v>
      </c>
      <c r="H7" s="152">
        <v>378</v>
      </c>
      <c r="I7" s="152">
        <f>+E7*H7</f>
        <v>4914</v>
      </c>
      <c r="J7" s="153"/>
      <c r="K7" s="153">
        <v>0</v>
      </c>
      <c r="L7" s="153">
        <v>1412</v>
      </c>
      <c r="M7" s="152">
        <f t="shared" ref="M7:M11" si="0">+G7-I7+K7-L7</f>
        <v>15514</v>
      </c>
      <c r="N7" s="154" t="s">
        <v>81</v>
      </c>
      <c r="S7" s="58"/>
    </row>
    <row r="8" spans="1:19" ht="29.4" customHeight="1">
      <c r="A8" s="69" t="s">
        <v>127</v>
      </c>
      <c r="B8" s="8" t="s">
        <v>385</v>
      </c>
      <c r="C8" s="208" t="s">
        <v>214</v>
      </c>
      <c r="D8" s="210" t="s">
        <v>0</v>
      </c>
      <c r="E8" s="57">
        <v>13</v>
      </c>
      <c r="F8" s="151">
        <v>188</v>
      </c>
      <c r="G8" s="152">
        <f>+E8*F8</f>
        <v>2444</v>
      </c>
      <c r="H8" s="152">
        <v>4</v>
      </c>
      <c r="I8" s="152">
        <f>+E8*H8</f>
        <v>52</v>
      </c>
      <c r="J8" s="153"/>
      <c r="K8" s="153">
        <v>0</v>
      </c>
      <c r="L8" s="153">
        <v>0</v>
      </c>
      <c r="M8" s="152">
        <f t="shared" ref="M8" si="1">+G8-I8+K8-L8</f>
        <v>2392</v>
      </c>
      <c r="N8" s="154" t="s">
        <v>269</v>
      </c>
      <c r="S8" s="58"/>
    </row>
    <row r="9" spans="1:19" ht="30" customHeight="1">
      <c r="A9" s="69" t="s">
        <v>127</v>
      </c>
      <c r="B9" s="8" t="s">
        <v>64</v>
      </c>
      <c r="C9" s="208" t="s">
        <v>214</v>
      </c>
      <c r="D9" s="210" t="s">
        <v>1</v>
      </c>
      <c r="E9" s="57">
        <v>13</v>
      </c>
      <c r="F9" s="156">
        <v>212</v>
      </c>
      <c r="G9" s="152">
        <f>+E9*F9</f>
        <v>2756</v>
      </c>
      <c r="H9" s="152">
        <v>8</v>
      </c>
      <c r="I9" s="152">
        <f>+E9*H9</f>
        <v>104</v>
      </c>
      <c r="J9" s="152"/>
      <c r="K9" s="152">
        <v>0</v>
      </c>
      <c r="L9" s="152">
        <v>163</v>
      </c>
      <c r="M9" s="152">
        <f t="shared" si="0"/>
        <v>2489</v>
      </c>
      <c r="N9" s="154" t="s">
        <v>81</v>
      </c>
    </row>
    <row r="10" spans="1:19" ht="30" customHeight="1">
      <c r="A10" s="69" t="s">
        <v>127</v>
      </c>
      <c r="B10" s="8" t="s">
        <v>303</v>
      </c>
      <c r="C10" s="208" t="s">
        <v>214</v>
      </c>
      <c r="D10" s="210" t="s">
        <v>14</v>
      </c>
      <c r="E10" s="57">
        <v>13</v>
      </c>
      <c r="F10" s="115">
        <v>164</v>
      </c>
      <c r="G10" s="153">
        <f>+E10*F10</f>
        <v>2132</v>
      </c>
      <c r="H10" s="157">
        <v>1</v>
      </c>
      <c r="I10" s="152">
        <f>+E10*H10</f>
        <v>13</v>
      </c>
      <c r="J10" s="153"/>
      <c r="K10" s="153">
        <v>0</v>
      </c>
      <c r="L10" s="153">
        <v>0</v>
      </c>
      <c r="M10" s="152">
        <f t="shared" si="0"/>
        <v>2119</v>
      </c>
      <c r="N10" s="155" t="s">
        <v>81</v>
      </c>
    </row>
    <row r="11" spans="1:19" ht="30" customHeight="1" thickBot="1">
      <c r="A11" s="69" t="s">
        <v>127</v>
      </c>
      <c r="B11" s="8" t="s">
        <v>173</v>
      </c>
      <c r="C11" s="208" t="s">
        <v>214</v>
      </c>
      <c r="D11" s="210" t="s">
        <v>14</v>
      </c>
      <c r="E11" s="57">
        <v>13</v>
      </c>
      <c r="F11" s="158">
        <v>164</v>
      </c>
      <c r="G11" s="159">
        <f>+E11*F11</f>
        <v>2132</v>
      </c>
      <c r="H11" s="159">
        <v>1</v>
      </c>
      <c r="I11" s="159">
        <f>+E11*H11</f>
        <v>13</v>
      </c>
      <c r="J11" s="159"/>
      <c r="K11" s="159">
        <v>0</v>
      </c>
      <c r="L11" s="159">
        <v>122</v>
      </c>
      <c r="M11" s="159">
        <f t="shared" si="0"/>
        <v>1997</v>
      </c>
      <c r="N11" s="155" t="s">
        <v>81</v>
      </c>
    </row>
    <row r="12" spans="1:19" ht="30" customHeight="1" thickTop="1" thickBot="1">
      <c r="A12" s="105"/>
      <c r="B12" s="53" t="s">
        <v>18</v>
      </c>
      <c r="C12" s="200"/>
      <c r="D12" s="106"/>
      <c r="E12" s="47"/>
      <c r="F12" s="160"/>
      <c r="G12" s="160">
        <f t="shared" ref="G12:L12" si="2">SUM(G7:G11)</f>
        <v>31304</v>
      </c>
      <c r="H12" s="160">
        <f t="shared" si="2"/>
        <v>392</v>
      </c>
      <c r="I12" s="160">
        <f t="shared" si="2"/>
        <v>5096</v>
      </c>
      <c r="J12" s="160">
        <f t="shared" si="2"/>
        <v>0</v>
      </c>
      <c r="K12" s="160">
        <f t="shared" si="2"/>
        <v>0</v>
      </c>
      <c r="L12" s="160">
        <f t="shared" si="2"/>
        <v>1697</v>
      </c>
      <c r="M12" s="160">
        <f>SUM(M7:M11)</f>
        <v>24511</v>
      </c>
      <c r="N12" s="161"/>
    </row>
    <row r="13" spans="1:19" ht="22.5" customHeight="1">
      <c r="I13" s="58"/>
      <c r="J13" s="58"/>
      <c r="K13" s="162"/>
      <c r="L13" s="162"/>
    </row>
    <row r="14" spans="1:19" s="3" customFormat="1" ht="22.5" customHeight="1">
      <c r="B14" s="9" t="s">
        <v>254</v>
      </c>
      <c r="C14" s="9"/>
      <c r="G14" s="42"/>
      <c r="H14" s="42"/>
      <c r="I14" s="2" t="s">
        <v>370</v>
      </c>
      <c r="P14" s="42"/>
      <c r="Q14" s="42"/>
    </row>
    <row r="15" spans="1:19" s="3" customFormat="1" ht="22.5" customHeight="1">
      <c r="B15" s="9"/>
      <c r="C15" s="9"/>
      <c r="I15" s="2"/>
      <c r="P15" s="42"/>
      <c r="Q15" s="42"/>
    </row>
    <row r="16" spans="1:19" s="3" customFormat="1" ht="21.75" customHeight="1">
      <c r="B16" s="9"/>
      <c r="C16" s="9"/>
      <c r="I16" s="2"/>
      <c r="P16" s="42"/>
      <c r="Q16" s="42"/>
    </row>
    <row r="17" spans="2:17" s="3" customFormat="1" ht="22.5" customHeight="1">
      <c r="B17" s="9" t="s">
        <v>21</v>
      </c>
      <c r="C17" s="9"/>
      <c r="I17" s="164" t="s">
        <v>371</v>
      </c>
      <c r="J17" s="67"/>
      <c r="K17" s="67"/>
      <c r="L17" s="67"/>
      <c r="M17" s="9"/>
      <c r="P17" s="42"/>
      <c r="Q17" s="42"/>
    </row>
    <row r="18" spans="2:17" s="3" customFormat="1">
      <c r="P18" s="42"/>
      <c r="Q18" s="42"/>
    </row>
    <row r="19" spans="2:17" s="3" customFormat="1">
      <c r="P19" s="42"/>
      <c r="Q19" s="42"/>
    </row>
  </sheetData>
  <phoneticPr fontId="0" type="noConversion"/>
  <printOptions horizontalCentered="1" verticalCentered="1"/>
  <pageMargins left="0" right="0" top="0.19685039370078741" bottom="0.19685039370078741" header="0" footer="0"/>
  <pageSetup scale="7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19"/>
  <sheetViews>
    <sheetView workbookViewId="0">
      <selection activeCell="E1" sqref="E1:E1048576"/>
    </sheetView>
  </sheetViews>
  <sheetFormatPr baseColWidth="10" defaultColWidth="11.5546875" defaultRowHeight="13.8"/>
  <cols>
    <col min="1" max="1" width="8.5546875" style="2" customWidth="1"/>
    <col min="2" max="2" width="29.109375" style="2" customWidth="1"/>
    <col min="3" max="3" width="12.6640625" style="2" customWidth="1"/>
    <col min="4" max="4" width="11.5546875" style="2"/>
    <col min="5" max="5" width="7.6640625" style="2" customWidth="1"/>
    <col min="6" max="6" width="8.6640625" style="2" customWidth="1"/>
    <col min="7" max="7" width="10.6640625" style="2" customWidth="1"/>
    <col min="8" max="8" width="0" style="2" hidden="1" customWidth="1"/>
    <col min="9" max="9" width="10.88671875" style="2" customWidth="1"/>
    <col min="10" max="10" width="0.88671875" style="2" hidden="1" customWidth="1"/>
    <col min="11" max="11" width="11.5546875" style="2"/>
    <col min="12" max="12" width="0" style="2" hidden="1" customWidth="1"/>
    <col min="13" max="13" width="11.5546875" style="2"/>
    <col min="14" max="14" width="26.6640625" style="2" customWidth="1"/>
    <col min="15" max="16384" width="11.5546875" style="2"/>
  </cols>
  <sheetData>
    <row r="1" spans="1:18" s="1" customFormat="1" ht="18">
      <c r="A1" s="1" t="s">
        <v>22</v>
      </c>
    </row>
    <row r="2" spans="1:18" s="1" customFormat="1" ht="18">
      <c r="A2" s="1" t="s">
        <v>255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457</v>
      </c>
    </row>
    <row r="5" spans="1:18" ht="30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11" t="s">
        <v>25</v>
      </c>
      <c r="F5" s="85" t="s">
        <v>237</v>
      </c>
      <c r="G5" s="11" t="s">
        <v>321</v>
      </c>
      <c r="H5" s="11"/>
      <c r="I5" s="11" t="s">
        <v>322</v>
      </c>
      <c r="J5" s="85" t="s">
        <v>249</v>
      </c>
      <c r="K5" s="65" t="s">
        <v>323</v>
      </c>
      <c r="L5" s="65" t="s">
        <v>324</v>
      </c>
      <c r="M5" s="11" t="s">
        <v>18</v>
      </c>
      <c r="N5" s="104" t="s">
        <v>19</v>
      </c>
    </row>
    <row r="6" spans="1:18" s="3" customFormat="1" ht="30" customHeight="1">
      <c r="A6" s="56" t="s">
        <v>325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8" s="3" customFormat="1" ht="30" customHeight="1">
      <c r="A7" s="48" t="s">
        <v>128</v>
      </c>
      <c r="B7" s="8" t="s">
        <v>409</v>
      </c>
      <c r="C7" s="68" t="s">
        <v>326</v>
      </c>
      <c r="D7" s="68" t="s">
        <v>410</v>
      </c>
      <c r="E7" s="25">
        <v>28</v>
      </c>
      <c r="F7" s="25">
        <v>13</v>
      </c>
      <c r="G7" s="6">
        <v>400</v>
      </c>
      <c r="H7" s="6">
        <v>0</v>
      </c>
      <c r="I7" s="6" t="e">
        <f>H7*#REF!</f>
        <v>#REF!</v>
      </c>
      <c r="J7" s="6">
        <v>0</v>
      </c>
      <c r="K7" s="6">
        <f>J7*E7</f>
        <v>0</v>
      </c>
      <c r="L7" s="6">
        <v>0</v>
      </c>
      <c r="M7" s="6" t="e">
        <f>+G7-I7+K7</f>
        <v>#REF!</v>
      </c>
      <c r="N7" s="16" t="s">
        <v>328</v>
      </c>
      <c r="Q7" s="42"/>
      <c r="R7" s="42"/>
    </row>
    <row r="8" spans="1:18" s="3" customFormat="1" ht="30" customHeight="1">
      <c r="A8" s="48"/>
      <c r="B8" s="7"/>
      <c r="C8" s="68"/>
      <c r="D8" s="68"/>
      <c r="E8" s="25"/>
      <c r="F8" s="25"/>
      <c r="G8" s="6"/>
      <c r="H8" s="6"/>
      <c r="I8" s="6"/>
      <c r="J8" s="6"/>
      <c r="K8" s="6"/>
      <c r="L8" s="6"/>
      <c r="M8" s="6"/>
      <c r="N8" s="16"/>
      <c r="Q8" s="42"/>
      <c r="R8" s="230"/>
    </row>
    <row r="9" spans="1:18" s="3" customFormat="1" ht="30" customHeight="1">
      <c r="A9" s="48"/>
      <c r="B9" s="8"/>
      <c r="C9" s="68"/>
      <c r="D9" s="68"/>
      <c r="E9" s="25"/>
      <c r="F9" s="25"/>
      <c r="G9" s="6"/>
      <c r="H9" s="6"/>
      <c r="I9" s="6"/>
      <c r="J9" s="6"/>
      <c r="K9" s="6"/>
      <c r="L9" s="6"/>
      <c r="M9" s="6"/>
      <c r="N9" s="16"/>
    </row>
    <row r="10" spans="1:18" s="3" customFormat="1" ht="30" customHeight="1">
      <c r="A10" s="48"/>
      <c r="B10" s="8"/>
      <c r="C10" s="68"/>
      <c r="D10" s="68"/>
      <c r="E10" s="25"/>
      <c r="F10" s="25"/>
      <c r="G10" s="6"/>
      <c r="H10" s="6"/>
      <c r="I10" s="6"/>
      <c r="J10" s="6"/>
      <c r="K10" s="6"/>
      <c r="L10" s="6"/>
      <c r="M10" s="6"/>
      <c r="N10" s="16"/>
    </row>
    <row r="11" spans="1:18" s="3" customFormat="1" ht="30" customHeight="1" thickBot="1">
      <c r="A11" s="48"/>
      <c r="B11" s="8"/>
      <c r="C11" s="68"/>
      <c r="D11" s="68"/>
      <c r="E11" s="25"/>
      <c r="F11" s="25"/>
      <c r="G11" s="23"/>
      <c r="H11" s="23"/>
      <c r="I11" s="23"/>
      <c r="J11" s="23"/>
      <c r="K11" s="23"/>
      <c r="L11" s="23"/>
      <c r="M11" s="23"/>
      <c r="N11" s="16"/>
    </row>
    <row r="12" spans="1:18" s="3" customFormat="1" ht="30" customHeight="1" thickTop="1" thickBot="1">
      <c r="A12" s="49"/>
      <c r="B12" s="37" t="s">
        <v>18</v>
      </c>
      <c r="C12" s="37"/>
      <c r="D12" s="37"/>
      <c r="E12" s="37"/>
      <c r="F12" s="37"/>
      <c r="G12" s="24">
        <f t="shared" ref="G12:M12" si="0">SUM(G7:G11)</f>
        <v>400</v>
      </c>
      <c r="H12" s="24">
        <f t="shared" si="0"/>
        <v>0</v>
      </c>
      <c r="I12" s="24" t="e">
        <f t="shared" si="0"/>
        <v>#REF!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 t="e">
        <f t="shared" si="0"/>
        <v>#REF!</v>
      </c>
      <c r="N12" s="22"/>
    </row>
    <row r="13" spans="1:18" s="3" customFormat="1" ht="30" customHeight="1">
      <c r="M13" s="42"/>
    </row>
    <row r="14" spans="1:18" s="3" customFormat="1" ht="30" customHeight="1">
      <c r="B14" s="184" t="s">
        <v>254</v>
      </c>
      <c r="C14" s="184"/>
      <c r="G14" s="2" t="s">
        <v>370</v>
      </c>
      <c r="H14" s="2" t="s">
        <v>370</v>
      </c>
      <c r="I14" s="2"/>
      <c r="J14" s="2" t="s">
        <v>370</v>
      </c>
      <c r="K14" s="2"/>
      <c r="L14" s="2" t="s">
        <v>370</v>
      </c>
      <c r="M14" s="2"/>
    </row>
    <row r="15" spans="1:18" s="3" customFormat="1" ht="30" customHeight="1">
      <c r="B15" s="184"/>
      <c r="C15" s="184"/>
      <c r="G15" s="2"/>
      <c r="H15" s="2"/>
      <c r="I15" s="2"/>
      <c r="J15" s="2"/>
      <c r="K15" s="2"/>
      <c r="L15" s="2"/>
      <c r="M15" s="2"/>
    </row>
    <row r="16" spans="1:18" s="3" customFormat="1" ht="30" customHeight="1">
      <c r="B16" s="184"/>
      <c r="C16" s="184"/>
      <c r="G16" s="2"/>
      <c r="H16" s="2"/>
      <c r="I16" s="2"/>
      <c r="J16" s="2"/>
      <c r="K16" s="2"/>
      <c r="L16" s="2"/>
      <c r="M16" s="2"/>
    </row>
    <row r="17" spans="2:13" s="3" customFormat="1" ht="30" customHeight="1">
      <c r="B17" s="184" t="s">
        <v>21</v>
      </c>
      <c r="C17" s="184"/>
      <c r="G17" s="164" t="s">
        <v>371</v>
      </c>
      <c r="H17" s="164" t="s">
        <v>371</v>
      </c>
      <c r="I17" s="164"/>
      <c r="J17" s="164" t="s">
        <v>371</v>
      </c>
      <c r="K17" s="164"/>
      <c r="L17" s="164" t="s">
        <v>371</v>
      </c>
      <c r="M17" s="164"/>
    </row>
    <row r="18" spans="2:13" ht="30" customHeight="1"/>
    <row r="19" spans="2:13" ht="30" customHeight="1"/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30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30.8867187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5546875" style="2" customWidth="1"/>
    <col min="8" max="8" width="0.109375" style="2" customWidth="1"/>
    <col min="9" max="9" width="9.6640625" style="2" customWidth="1"/>
    <col min="10" max="10" width="0.109375" style="2" customWidth="1"/>
    <col min="11" max="13" width="11" style="2" customWidth="1"/>
    <col min="14" max="14" width="29.6640625" style="2" customWidth="1"/>
    <col min="15" max="16384" width="11.5546875" style="2"/>
  </cols>
  <sheetData>
    <row r="1" spans="1:17" s="1" customFormat="1" ht="18">
      <c r="A1" s="1" t="s">
        <v>159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ht="36.6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5" t="s">
        <v>242</v>
      </c>
      <c r="K5" s="85" t="s">
        <v>243</v>
      </c>
      <c r="L5" s="85" t="s">
        <v>315</v>
      </c>
      <c r="M5" s="65" t="s">
        <v>18</v>
      </c>
      <c r="N5" s="86" t="s">
        <v>19</v>
      </c>
    </row>
    <row r="6" spans="1:17" s="3" customFormat="1" ht="22.5" customHeight="1">
      <c r="A6" s="46" t="s">
        <v>292</v>
      </c>
      <c r="B6" s="35" t="s">
        <v>160</v>
      </c>
      <c r="C6" s="35"/>
      <c r="D6" s="8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7" s="3" customFormat="1" ht="31.5" customHeight="1">
      <c r="A7" s="48" t="s">
        <v>292</v>
      </c>
      <c r="B7" s="62" t="s">
        <v>396</v>
      </c>
      <c r="C7" s="8" t="s">
        <v>395</v>
      </c>
      <c r="D7" s="239" t="s">
        <v>397</v>
      </c>
      <c r="E7" s="61">
        <v>13</v>
      </c>
      <c r="F7" s="89">
        <v>258</v>
      </c>
      <c r="G7" s="29">
        <f>+E7*F7</f>
        <v>3354</v>
      </c>
      <c r="H7" s="29">
        <v>24</v>
      </c>
      <c r="I7" s="29">
        <f>+E7*H7</f>
        <v>312</v>
      </c>
      <c r="J7" s="29">
        <v>0</v>
      </c>
      <c r="K7" s="29">
        <f>J7*E7</f>
        <v>0</v>
      </c>
      <c r="L7" s="29">
        <v>0</v>
      </c>
      <c r="M7" s="29">
        <f>+G7-I7+K7-L7</f>
        <v>3042</v>
      </c>
      <c r="N7" s="16" t="s">
        <v>76</v>
      </c>
      <c r="O7" s="42"/>
      <c r="P7" s="42"/>
      <c r="Q7" s="42"/>
    </row>
    <row r="8" spans="1:17" s="3" customFormat="1" ht="31.5" customHeight="1">
      <c r="A8" s="48" t="s">
        <v>292</v>
      </c>
      <c r="B8" s="8" t="s">
        <v>401</v>
      </c>
      <c r="C8" s="8" t="s">
        <v>223</v>
      </c>
      <c r="D8" s="240" t="s">
        <v>402</v>
      </c>
      <c r="E8" s="61">
        <v>13</v>
      </c>
      <c r="F8" s="89">
        <v>57</v>
      </c>
      <c r="G8" s="6">
        <f>+E8*F8</f>
        <v>741</v>
      </c>
      <c r="H8" s="6">
        <v>0</v>
      </c>
      <c r="I8" s="6">
        <f>+E8*H8</f>
        <v>0</v>
      </c>
      <c r="J8" s="29">
        <v>10</v>
      </c>
      <c r="K8" s="29">
        <f>+E8*J8</f>
        <v>130</v>
      </c>
      <c r="L8" s="29">
        <v>0</v>
      </c>
      <c r="M8" s="6">
        <f>+G8-I8+K8-L8</f>
        <v>871</v>
      </c>
      <c r="N8" s="16" t="s">
        <v>76</v>
      </c>
      <c r="O8" s="42"/>
      <c r="P8" s="42"/>
      <c r="Q8" s="42"/>
    </row>
    <row r="9" spans="1:17" s="3" customFormat="1" ht="31.5" customHeight="1">
      <c r="A9" s="48" t="s">
        <v>292</v>
      </c>
      <c r="B9" s="64" t="s">
        <v>433</v>
      </c>
      <c r="C9" s="228" t="s">
        <v>434</v>
      </c>
      <c r="D9" s="241" t="s">
        <v>435</v>
      </c>
      <c r="E9" s="61">
        <v>13</v>
      </c>
      <c r="F9" s="89">
        <v>72</v>
      </c>
      <c r="G9" s="6">
        <f>+E9*F9</f>
        <v>936</v>
      </c>
      <c r="H9" s="6">
        <v>0</v>
      </c>
      <c r="I9" s="6">
        <f>+E9*H9</f>
        <v>0</v>
      </c>
      <c r="J9" s="29">
        <v>8</v>
      </c>
      <c r="K9" s="29">
        <f>+E9*J9</f>
        <v>104</v>
      </c>
      <c r="L9" s="29">
        <v>0</v>
      </c>
      <c r="M9" s="6">
        <f>+G9-I9+K9-L9</f>
        <v>1040</v>
      </c>
      <c r="N9" s="16" t="s">
        <v>76</v>
      </c>
      <c r="O9" s="42"/>
      <c r="P9" s="42"/>
      <c r="Q9" s="42"/>
    </row>
    <row r="10" spans="1:17" s="3" customFormat="1" ht="31.5" customHeight="1">
      <c r="A10" s="48" t="s">
        <v>292</v>
      </c>
      <c r="B10" s="51" t="s">
        <v>442</v>
      </c>
      <c r="C10" s="51" t="s">
        <v>444</v>
      </c>
      <c r="D10" s="8" t="s">
        <v>45</v>
      </c>
      <c r="E10" s="61">
        <v>13</v>
      </c>
      <c r="F10" s="87">
        <v>108</v>
      </c>
      <c r="G10" s="6">
        <f>E10*F10</f>
        <v>1404</v>
      </c>
      <c r="H10" s="6">
        <v>5</v>
      </c>
      <c r="I10" s="6">
        <v>0</v>
      </c>
      <c r="J10" s="6"/>
      <c r="K10" s="59">
        <v>96</v>
      </c>
      <c r="L10" s="29">
        <v>0</v>
      </c>
      <c r="M10" s="6">
        <f>+G10-I10+K10</f>
        <v>1500</v>
      </c>
      <c r="N10" s="16" t="s">
        <v>78</v>
      </c>
      <c r="O10" s="42"/>
      <c r="P10" s="42"/>
      <c r="Q10" s="42"/>
    </row>
    <row r="11" spans="1:17" s="3" customFormat="1" ht="31.5" customHeight="1">
      <c r="A11" s="48" t="s">
        <v>292</v>
      </c>
      <c r="B11" s="51" t="s">
        <v>443</v>
      </c>
      <c r="C11" s="51" t="s">
        <v>444</v>
      </c>
      <c r="D11" s="8" t="s">
        <v>45</v>
      </c>
      <c r="E11" s="61">
        <v>13</v>
      </c>
      <c r="F11" s="87">
        <v>108</v>
      </c>
      <c r="G11" s="6">
        <f>E11*F11</f>
        <v>1404</v>
      </c>
      <c r="H11" s="6">
        <v>5</v>
      </c>
      <c r="I11" s="6">
        <v>0</v>
      </c>
      <c r="J11" s="6"/>
      <c r="K11" s="59">
        <v>96</v>
      </c>
      <c r="L11" s="29">
        <v>0</v>
      </c>
      <c r="M11" s="6">
        <f>+G11-I11+K11</f>
        <v>1500</v>
      </c>
      <c r="N11" s="16" t="s">
        <v>78</v>
      </c>
      <c r="O11" s="42"/>
      <c r="P11" s="42"/>
      <c r="Q11" s="42"/>
    </row>
    <row r="12" spans="1:17" s="3" customFormat="1" ht="31.5" customHeight="1">
      <c r="A12" s="48" t="s">
        <v>292</v>
      </c>
      <c r="B12" s="64" t="s">
        <v>115</v>
      </c>
      <c r="C12" s="51" t="s">
        <v>444</v>
      </c>
      <c r="D12" s="228" t="s">
        <v>450</v>
      </c>
      <c r="E12" s="61">
        <v>13</v>
      </c>
      <c r="F12" s="87">
        <v>108</v>
      </c>
      <c r="G12" s="6">
        <f>E12*F12</f>
        <v>1404</v>
      </c>
      <c r="H12" s="6">
        <v>5</v>
      </c>
      <c r="I12" s="6">
        <v>0</v>
      </c>
      <c r="J12" s="6"/>
      <c r="K12" s="59">
        <v>96</v>
      </c>
      <c r="L12" s="29">
        <v>0</v>
      </c>
      <c r="M12" s="6">
        <f>+G12-I12+K12</f>
        <v>1500</v>
      </c>
      <c r="N12" s="16" t="s">
        <v>78</v>
      </c>
      <c r="O12" s="42"/>
      <c r="P12" s="42"/>
      <c r="Q12" s="42"/>
    </row>
    <row r="13" spans="1:17" s="3" customFormat="1" ht="31.5" customHeight="1">
      <c r="A13" s="48" t="s">
        <v>461</v>
      </c>
      <c r="B13" s="64" t="s">
        <v>460</v>
      </c>
      <c r="C13" s="51" t="s">
        <v>444</v>
      </c>
      <c r="D13" s="228" t="s">
        <v>462</v>
      </c>
      <c r="E13" s="61">
        <v>13</v>
      </c>
      <c r="F13" s="87">
        <v>108</v>
      </c>
      <c r="G13" s="6">
        <f>E13*F13</f>
        <v>1404</v>
      </c>
      <c r="H13" s="6">
        <v>5</v>
      </c>
      <c r="I13" s="6">
        <v>0</v>
      </c>
      <c r="J13" s="6"/>
      <c r="K13" s="59">
        <v>96</v>
      </c>
      <c r="L13" s="29">
        <v>0</v>
      </c>
      <c r="M13" s="6">
        <f>+G13-I13+K13</f>
        <v>1500</v>
      </c>
      <c r="N13" s="16" t="s">
        <v>78</v>
      </c>
      <c r="O13" s="42"/>
      <c r="P13" s="42"/>
      <c r="Q13" s="42"/>
    </row>
    <row r="14" spans="1:17" s="3" customFormat="1" ht="31.5" customHeight="1" thickBot="1">
      <c r="A14" s="48" t="s">
        <v>292</v>
      </c>
      <c r="B14" s="64" t="s">
        <v>274</v>
      </c>
      <c r="C14" s="8" t="s">
        <v>227</v>
      </c>
      <c r="D14" s="228" t="s">
        <v>432</v>
      </c>
      <c r="E14" s="61">
        <v>13</v>
      </c>
      <c r="F14" s="89">
        <v>115</v>
      </c>
      <c r="G14" s="39">
        <f>+E14*F14</f>
        <v>1495</v>
      </c>
      <c r="H14" s="39">
        <v>0</v>
      </c>
      <c r="I14" s="39">
        <f>+E14*H14</f>
        <v>0</v>
      </c>
      <c r="J14" s="39">
        <v>5</v>
      </c>
      <c r="K14" s="39">
        <f>+E14*J14</f>
        <v>65</v>
      </c>
      <c r="L14" s="39">
        <v>0</v>
      </c>
      <c r="M14" s="23">
        <f>+G14-I14+K14-L14</f>
        <v>1560</v>
      </c>
      <c r="N14" s="16" t="s">
        <v>76</v>
      </c>
      <c r="O14" s="42"/>
      <c r="P14" s="42"/>
      <c r="Q14" s="42"/>
    </row>
    <row r="15" spans="1:17" s="3" customFormat="1" ht="30" customHeight="1" thickTop="1" thickBot="1">
      <c r="A15" s="49"/>
      <c r="B15" s="37" t="s">
        <v>18</v>
      </c>
      <c r="C15" s="37"/>
      <c r="D15" s="37"/>
      <c r="E15" s="37"/>
      <c r="F15" s="24"/>
      <c r="G15" s="24">
        <f t="shared" ref="G15:L15" si="0">SUM(G8:G14)</f>
        <v>8788</v>
      </c>
      <c r="H15" s="24">
        <f t="shared" si="0"/>
        <v>20</v>
      </c>
      <c r="I15" s="24">
        <f t="shared" si="0"/>
        <v>0</v>
      </c>
      <c r="J15" s="24">
        <f t="shared" si="0"/>
        <v>23</v>
      </c>
      <c r="K15" s="24">
        <f t="shared" si="0"/>
        <v>683</v>
      </c>
      <c r="L15" s="24">
        <f t="shared" si="0"/>
        <v>0</v>
      </c>
      <c r="M15" s="24">
        <f>SUM(M7:M14)</f>
        <v>12513</v>
      </c>
      <c r="N15" s="22"/>
    </row>
    <row r="16" spans="1:17" s="3" customFormat="1" ht="22.5" customHeight="1">
      <c r="B16" s="9" t="s">
        <v>254</v>
      </c>
      <c r="C16" s="9"/>
      <c r="I16" s="2" t="s">
        <v>370</v>
      </c>
    </row>
    <row r="17" spans="1:14" s="3" customFormat="1" ht="22.5" customHeight="1">
      <c r="B17" s="9"/>
      <c r="C17" s="9"/>
      <c r="I17" s="2"/>
    </row>
    <row r="18" spans="1:14" s="3" customFormat="1" ht="22.5" customHeight="1">
      <c r="B18" s="9"/>
      <c r="C18" s="9"/>
      <c r="I18" s="2"/>
    </row>
    <row r="19" spans="1:14" s="3" customFormat="1" ht="21.75" customHeight="1">
      <c r="B19" s="9" t="s">
        <v>21</v>
      </c>
      <c r="C19" s="9"/>
      <c r="I19" s="164" t="s">
        <v>371</v>
      </c>
      <c r="J19" s="74"/>
      <c r="K19" s="74"/>
      <c r="L19" s="74"/>
      <c r="M19" s="74"/>
    </row>
    <row r="20" spans="1:14" s="3" customFormat="1" ht="22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30" spans="1:14" ht="14.4">
      <c r="E30" s="109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29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3" width="12.6640625" style="2" customWidth="1"/>
    <col min="4" max="4" width="12" style="2" customWidth="1"/>
    <col min="5" max="5" width="5.6640625" style="2" customWidth="1"/>
    <col min="6" max="6" width="8.88671875" style="2" customWidth="1"/>
    <col min="7" max="7" width="10.5546875" style="2" customWidth="1"/>
    <col min="8" max="8" width="6.44140625" style="2" hidden="1" customWidth="1"/>
    <col min="9" max="9" width="9.5546875" style="2" customWidth="1"/>
    <col min="10" max="10" width="7" style="2" hidden="1" customWidth="1"/>
    <col min="11" max="12" width="10.6640625" style="2" customWidth="1"/>
    <col min="13" max="13" width="11" style="2" customWidth="1"/>
    <col min="14" max="14" width="27.6640625" style="2" customWidth="1"/>
    <col min="15" max="16384" width="11.5546875" style="2"/>
  </cols>
  <sheetData>
    <row r="1" spans="1:14" s="1" customFormat="1" ht="18">
      <c r="A1" s="1" t="s">
        <v>159</v>
      </c>
    </row>
    <row r="2" spans="1:14" s="1" customFormat="1" ht="18">
      <c r="A2" s="1" t="s">
        <v>255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456</v>
      </c>
    </row>
    <row r="5" spans="1:14" ht="36.6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5" t="s">
        <v>242</v>
      </c>
      <c r="K5" s="85" t="s">
        <v>243</v>
      </c>
      <c r="L5" s="85" t="s">
        <v>315</v>
      </c>
      <c r="M5" s="65" t="s">
        <v>18</v>
      </c>
      <c r="N5" s="86" t="s">
        <v>19</v>
      </c>
    </row>
    <row r="6" spans="1:14" s="3" customFormat="1" ht="22.5" customHeight="1">
      <c r="A6" s="46" t="s">
        <v>292</v>
      </c>
      <c r="B6" s="35" t="s">
        <v>160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1.5" customHeight="1">
      <c r="A7" s="48" t="s">
        <v>292</v>
      </c>
      <c r="B7" s="95" t="s">
        <v>398</v>
      </c>
      <c r="C7" s="76" t="s">
        <v>399</v>
      </c>
      <c r="D7" s="68" t="s">
        <v>206</v>
      </c>
      <c r="E7" s="61">
        <v>13</v>
      </c>
      <c r="F7" s="89">
        <v>196</v>
      </c>
      <c r="G7" s="6">
        <f t="shared" ref="G7:G8" si="0">+E7*F7</f>
        <v>2548</v>
      </c>
      <c r="H7" s="6">
        <v>6</v>
      </c>
      <c r="I7" s="6">
        <f t="shared" ref="I7:I8" si="1">+E7*H7</f>
        <v>78</v>
      </c>
      <c r="J7" s="29">
        <v>0</v>
      </c>
      <c r="K7" s="29">
        <f t="shared" ref="K7:K13" si="2">+E7*J7</f>
        <v>0</v>
      </c>
      <c r="L7" s="29">
        <v>145</v>
      </c>
      <c r="M7" s="6">
        <f>+G7-I7+K7-L7</f>
        <v>2325</v>
      </c>
      <c r="N7" s="16" t="s">
        <v>76</v>
      </c>
    </row>
    <row r="8" spans="1:14" s="3" customFormat="1" ht="31.5" customHeight="1">
      <c r="A8" s="48" t="s">
        <v>292</v>
      </c>
      <c r="B8" s="7" t="s">
        <v>381</v>
      </c>
      <c r="C8" s="77" t="s">
        <v>399</v>
      </c>
      <c r="D8" s="68" t="s">
        <v>400</v>
      </c>
      <c r="E8" s="61">
        <v>13</v>
      </c>
      <c r="F8" s="89">
        <v>168</v>
      </c>
      <c r="G8" s="6">
        <f t="shared" si="0"/>
        <v>2184</v>
      </c>
      <c r="H8" s="6">
        <v>2</v>
      </c>
      <c r="I8" s="6">
        <f t="shared" si="1"/>
        <v>26</v>
      </c>
      <c r="J8" s="29">
        <v>0</v>
      </c>
      <c r="K8" s="29">
        <f t="shared" si="2"/>
        <v>0</v>
      </c>
      <c r="L8" s="29">
        <v>0</v>
      </c>
      <c r="M8" s="6">
        <f t="shared" ref="M8" si="3">+G8-I8+K8-L8</f>
        <v>2158</v>
      </c>
      <c r="N8" s="16" t="s">
        <v>76</v>
      </c>
    </row>
    <row r="9" spans="1:14" s="3" customFormat="1" ht="31.5" customHeight="1">
      <c r="A9" s="48" t="s">
        <v>292</v>
      </c>
      <c r="B9" s="7" t="s">
        <v>170</v>
      </c>
      <c r="C9" s="77" t="s">
        <v>399</v>
      </c>
      <c r="D9" s="68" t="s">
        <v>400</v>
      </c>
      <c r="E9" s="61">
        <v>13</v>
      </c>
      <c r="F9" s="89">
        <v>168</v>
      </c>
      <c r="G9" s="6">
        <f t="shared" ref="G9:G10" si="4">+E9*F9</f>
        <v>2184</v>
      </c>
      <c r="H9" s="6">
        <v>2</v>
      </c>
      <c r="I9" s="6">
        <f t="shared" ref="I9:I10" si="5">+E9*H9</f>
        <v>26</v>
      </c>
      <c r="J9" s="29">
        <v>0</v>
      </c>
      <c r="K9" s="29">
        <f t="shared" si="2"/>
        <v>0</v>
      </c>
      <c r="L9" s="29">
        <v>126</v>
      </c>
      <c r="M9" s="6">
        <f t="shared" ref="M9:M10" si="6">+G9-I9+K9-L9</f>
        <v>2032</v>
      </c>
      <c r="N9" s="16" t="s">
        <v>76</v>
      </c>
    </row>
    <row r="10" spans="1:14" s="3" customFormat="1" ht="31.5" customHeight="1">
      <c r="A10" s="48" t="s">
        <v>292</v>
      </c>
      <c r="B10" s="7" t="s">
        <v>455</v>
      </c>
      <c r="C10" s="34" t="s">
        <v>225</v>
      </c>
      <c r="D10" s="81" t="s">
        <v>2</v>
      </c>
      <c r="E10" s="61">
        <v>13</v>
      </c>
      <c r="F10" s="87">
        <v>148</v>
      </c>
      <c r="G10" s="6">
        <f t="shared" si="4"/>
        <v>1924</v>
      </c>
      <c r="H10" s="6">
        <v>0</v>
      </c>
      <c r="I10" s="6">
        <f t="shared" si="5"/>
        <v>0</v>
      </c>
      <c r="J10" s="6">
        <v>0</v>
      </c>
      <c r="K10" s="59">
        <v>15</v>
      </c>
      <c r="L10" s="59">
        <v>0</v>
      </c>
      <c r="M10" s="6">
        <f t="shared" si="6"/>
        <v>1939</v>
      </c>
      <c r="N10" s="16" t="s">
        <v>78</v>
      </c>
    </row>
    <row r="11" spans="1:14" s="3" customFormat="1" ht="31.5" customHeight="1">
      <c r="A11" s="48" t="s">
        <v>292</v>
      </c>
      <c r="B11" s="7" t="s">
        <v>439</v>
      </c>
      <c r="C11" s="81" t="s">
        <v>223</v>
      </c>
      <c r="D11" s="81" t="s">
        <v>413</v>
      </c>
      <c r="E11" s="61">
        <v>13</v>
      </c>
      <c r="F11" s="89">
        <v>195</v>
      </c>
      <c r="G11" s="29">
        <f>+E11*F11</f>
        <v>2535</v>
      </c>
      <c r="H11" s="29">
        <v>5</v>
      </c>
      <c r="I11" s="29">
        <f>+E11*H11</f>
        <v>65</v>
      </c>
      <c r="J11" s="29">
        <v>0</v>
      </c>
      <c r="K11" s="29">
        <f>J11*E11</f>
        <v>0</v>
      </c>
      <c r="L11" s="29">
        <v>0</v>
      </c>
      <c r="M11" s="29">
        <f>+G11-I11+K11-L11</f>
        <v>2470</v>
      </c>
      <c r="N11" s="16" t="s">
        <v>76</v>
      </c>
    </row>
    <row r="12" spans="1:14" s="3" customFormat="1" ht="31.5" customHeight="1">
      <c r="A12" s="48" t="s">
        <v>292</v>
      </c>
      <c r="B12" s="95" t="s">
        <v>440</v>
      </c>
      <c r="C12" s="81" t="s">
        <v>223</v>
      </c>
      <c r="D12" s="81" t="s">
        <v>413</v>
      </c>
      <c r="E12" s="61">
        <v>13</v>
      </c>
      <c r="F12" s="89">
        <v>195</v>
      </c>
      <c r="G12" s="29">
        <f>+E12*F12</f>
        <v>2535</v>
      </c>
      <c r="H12" s="29">
        <v>5</v>
      </c>
      <c r="I12" s="29">
        <f>+E12*H12</f>
        <v>65</v>
      </c>
      <c r="J12" s="29">
        <v>0</v>
      </c>
      <c r="K12" s="29">
        <f>J12*E12</f>
        <v>0</v>
      </c>
      <c r="L12" s="6">
        <v>0</v>
      </c>
      <c r="M12" s="29">
        <f>+G12-I12+K12-L12</f>
        <v>2470</v>
      </c>
      <c r="N12" s="16" t="s">
        <v>76</v>
      </c>
    </row>
    <row r="13" spans="1:14" s="3" customFormat="1" ht="31.5" customHeight="1" thickBot="1">
      <c r="A13" s="48" t="s">
        <v>130</v>
      </c>
      <c r="B13" s="7" t="s">
        <v>425</v>
      </c>
      <c r="C13" s="34" t="s">
        <v>41</v>
      </c>
      <c r="D13" s="68" t="s">
        <v>182</v>
      </c>
      <c r="E13" s="61">
        <v>13</v>
      </c>
      <c r="F13" s="88">
        <v>295</v>
      </c>
      <c r="G13" s="23">
        <f>+E13*F13</f>
        <v>3835</v>
      </c>
      <c r="H13" s="23">
        <v>28</v>
      </c>
      <c r="I13" s="23">
        <f>+E13*H13</f>
        <v>364</v>
      </c>
      <c r="J13" s="39">
        <v>0</v>
      </c>
      <c r="K13" s="39">
        <f t="shared" si="2"/>
        <v>0</v>
      </c>
      <c r="L13" s="39">
        <v>0</v>
      </c>
      <c r="M13" s="23">
        <f t="shared" ref="M13" si="7">+G13-I13+K13-L13</f>
        <v>3471</v>
      </c>
      <c r="N13" s="16" t="s">
        <v>76</v>
      </c>
    </row>
    <row r="14" spans="1:14" s="3" customFormat="1" ht="30" customHeight="1" thickTop="1">
      <c r="A14" s="98"/>
      <c r="B14" s="99" t="s">
        <v>18</v>
      </c>
      <c r="C14" s="99"/>
      <c r="D14" s="99"/>
      <c r="E14" s="99"/>
      <c r="F14" s="100"/>
      <c r="G14" s="100">
        <f t="shared" ref="G14:L14" si="8">SUM(G7:G13)</f>
        <v>17745</v>
      </c>
      <c r="H14" s="100">
        <f t="shared" si="8"/>
        <v>48</v>
      </c>
      <c r="I14" s="100">
        <f t="shared" si="8"/>
        <v>624</v>
      </c>
      <c r="J14" s="100">
        <f t="shared" si="8"/>
        <v>0</v>
      </c>
      <c r="K14" s="100">
        <f t="shared" si="8"/>
        <v>15</v>
      </c>
      <c r="L14" s="100">
        <f t="shared" si="8"/>
        <v>271</v>
      </c>
      <c r="M14" s="100">
        <f>SUM(M7:M13)</f>
        <v>16865</v>
      </c>
      <c r="N14" s="101"/>
    </row>
    <row r="15" spans="1:14" s="3" customFormat="1" ht="22.5" customHeight="1">
      <c r="B15" s="184" t="s">
        <v>254</v>
      </c>
      <c r="C15" s="184"/>
      <c r="I15" s="3" t="s">
        <v>370</v>
      </c>
    </row>
    <row r="16" spans="1:14" s="3" customFormat="1" ht="22.5" customHeight="1">
      <c r="B16" s="184"/>
      <c r="C16" s="184"/>
    </row>
    <row r="17" spans="1:14" s="3" customFormat="1" ht="22.5" customHeight="1">
      <c r="B17" s="184"/>
      <c r="C17" s="184"/>
    </row>
    <row r="18" spans="1:14" s="3" customFormat="1" ht="21.75" customHeight="1">
      <c r="B18" s="184" t="s">
        <v>21</v>
      </c>
      <c r="C18" s="184"/>
      <c r="I18" s="227" t="s">
        <v>372</v>
      </c>
      <c r="J18" s="74"/>
      <c r="K18" s="74"/>
      <c r="L18" s="74"/>
      <c r="M18" s="74"/>
    </row>
    <row r="19" spans="1:14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9" spans="1:14" ht="14.4">
      <c r="E29" s="109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8.6640625" style="2" customWidth="1"/>
    <col min="3" max="3" width="12.6640625" style="2" customWidth="1"/>
    <col min="4" max="4" width="10.109375" style="2" customWidth="1"/>
    <col min="5" max="5" width="5.6640625" style="2" customWidth="1"/>
    <col min="6" max="6" width="7.5546875" style="2" customWidth="1"/>
    <col min="7" max="7" width="10.33203125" style="2" customWidth="1"/>
    <col min="8" max="8" width="0.109375" style="2" customWidth="1"/>
    <col min="9" max="9" width="9.6640625" style="2" customWidth="1"/>
    <col min="10" max="10" width="0.109375" style="2" customWidth="1"/>
    <col min="11" max="11" width="11" style="2" customWidth="1"/>
    <col min="12" max="12" width="5.33203125" style="2" customWidth="1"/>
    <col min="13" max="13" width="11" style="2" customWidth="1"/>
    <col min="14" max="14" width="28.5546875" style="2" customWidth="1"/>
    <col min="15" max="16384" width="11.5546875" style="2"/>
  </cols>
  <sheetData>
    <row r="1" spans="1:14" s="1" customFormat="1" ht="18">
      <c r="A1" s="1" t="s">
        <v>159</v>
      </c>
    </row>
    <row r="2" spans="1:14" s="1" customFormat="1" ht="18">
      <c r="A2" s="1" t="s">
        <v>255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457</v>
      </c>
    </row>
    <row r="5" spans="1:14" ht="36.6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5" t="s">
        <v>242</v>
      </c>
      <c r="K5" s="85" t="s">
        <v>243</v>
      </c>
      <c r="L5" s="85" t="s">
        <v>315</v>
      </c>
      <c r="M5" s="65" t="s">
        <v>18</v>
      </c>
      <c r="N5" s="86" t="s">
        <v>19</v>
      </c>
    </row>
    <row r="6" spans="1:14" s="3" customFormat="1" ht="33" customHeight="1">
      <c r="A6" s="46" t="s">
        <v>292</v>
      </c>
      <c r="B6" s="35" t="s">
        <v>160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3" customHeight="1" thickBot="1">
      <c r="A7" s="48" t="s">
        <v>292</v>
      </c>
      <c r="B7" s="7" t="s">
        <v>406</v>
      </c>
      <c r="C7" s="81" t="s">
        <v>407</v>
      </c>
      <c r="D7" s="68" t="s">
        <v>408</v>
      </c>
      <c r="E7" s="61">
        <v>28</v>
      </c>
      <c r="F7" s="89">
        <v>23</v>
      </c>
      <c r="G7" s="23">
        <f t="shared" ref="G7" si="0">+E7*F7</f>
        <v>644</v>
      </c>
      <c r="H7" s="23">
        <v>0</v>
      </c>
      <c r="I7" s="23">
        <f t="shared" ref="I7" si="1">+E7*H7</f>
        <v>0</v>
      </c>
      <c r="J7" s="39">
        <v>11</v>
      </c>
      <c r="K7" s="39">
        <f>+E7*J7</f>
        <v>308</v>
      </c>
      <c r="L7" s="39">
        <v>0</v>
      </c>
      <c r="M7" s="23">
        <f>+G7-I7+K7-L7</f>
        <v>952</v>
      </c>
      <c r="N7" s="16" t="s">
        <v>76</v>
      </c>
    </row>
    <row r="8" spans="1:14" s="3" customFormat="1" ht="33" customHeight="1" thickTop="1">
      <c r="A8" s="98"/>
      <c r="B8" s="99" t="s">
        <v>18</v>
      </c>
      <c r="C8" s="99"/>
      <c r="D8" s="99"/>
      <c r="E8" s="99"/>
      <c r="F8" s="100"/>
      <c r="G8" s="100">
        <f t="shared" ref="G8:M8" si="2">SUM(G7:G7)</f>
        <v>644</v>
      </c>
      <c r="H8" s="100">
        <f t="shared" si="2"/>
        <v>0</v>
      </c>
      <c r="I8" s="100">
        <f t="shared" si="2"/>
        <v>0</v>
      </c>
      <c r="J8" s="100">
        <f t="shared" si="2"/>
        <v>11</v>
      </c>
      <c r="K8" s="100">
        <f t="shared" si="2"/>
        <v>308</v>
      </c>
      <c r="L8" s="100">
        <f t="shared" si="2"/>
        <v>0</v>
      </c>
      <c r="M8" s="100">
        <f t="shared" si="2"/>
        <v>952</v>
      </c>
      <c r="N8" s="101"/>
    </row>
    <row r="9" spans="1:14" s="3" customFormat="1" ht="22.5" customHeight="1">
      <c r="B9" s="184" t="s">
        <v>254</v>
      </c>
      <c r="C9" s="184"/>
      <c r="I9" s="3" t="s">
        <v>370</v>
      </c>
    </row>
    <row r="10" spans="1:14" s="3" customFormat="1" ht="22.5" customHeight="1">
      <c r="B10" s="184"/>
      <c r="C10" s="184"/>
    </row>
    <row r="11" spans="1:14" s="3" customFormat="1" ht="22.5" customHeight="1">
      <c r="B11" s="184"/>
      <c r="C11" s="184"/>
    </row>
    <row r="12" spans="1:14" s="3" customFormat="1" ht="21.75" customHeight="1">
      <c r="B12" s="184" t="s">
        <v>21</v>
      </c>
      <c r="C12" s="184"/>
      <c r="I12" s="227" t="s">
        <v>372</v>
      </c>
      <c r="J12" s="74"/>
      <c r="K12" s="74"/>
      <c r="L12" s="74"/>
      <c r="M12" s="74"/>
    </row>
    <row r="13" spans="1:14" s="3" customFormat="1" ht="22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23" spans="5:5" ht="14.4">
      <c r="E23" s="109"/>
    </row>
  </sheetData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26"/>
  <sheetViews>
    <sheetView zoomScale="90" zoomScaleNormal="90" workbookViewId="0">
      <selection activeCell="E5" sqref="E1:E1048576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4" width="11.44140625" style="2" customWidth="1"/>
    <col min="5" max="5" width="5.6640625" style="2" customWidth="1"/>
    <col min="6" max="6" width="8.88671875" style="2" customWidth="1"/>
    <col min="7" max="7" width="10.33203125" style="2" customWidth="1"/>
    <col min="8" max="8" width="10.5546875" style="2" hidden="1" customWidth="1"/>
    <col min="9" max="9" width="9.6640625" style="2" customWidth="1"/>
    <col min="10" max="10" width="9.44140625" style="2" hidden="1" customWidth="1"/>
    <col min="11" max="11" width="10.88671875" style="2" customWidth="1"/>
    <col min="12" max="12" width="11" style="2" customWidth="1"/>
    <col min="13" max="13" width="27.88671875" style="2" customWidth="1"/>
    <col min="14" max="16384" width="11.5546875" style="2"/>
  </cols>
  <sheetData>
    <row r="1" spans="1:13" s="1" customFormat="1" ht="18">
      <c r="A1" s="242" t="s">
        <v>421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</row>
    <row r="2" spans="1:13" s="1" customFormat="1" ht="18">
      <c r="A2" s="243" t="s">
        <v>160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</row>
    <row r="3" spans="1:13" s="1" customFormat="1" ht="18">
      <c r="A3" s="242" t="s">
        <v>422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</row>
    <row r="4" spans="1:13" s="1" customFormat="1" ht="18">
      <c r="A4" s="242" t="s">
        <v>423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</row>
    <row r="5" spans="1:13" s="1" customFormat="1" ht="18.600000000000001" thickBot="1">
      <c r="A5" s="1" t="s">
        <v>456</v>
      </c>
    </row>
    <row r="6" spans="1:13" ht="36.6" customHeight="1" thickBot="1">
      <c r="A6" s="10" t="s">
        <v>16</v>
      </c>
      <c r="B6" s="11" t="s">
        <v>13</v>
      </c>
      <c r="C6" s="11" t="s">
        <v>426</v>
      </c>
      <c r="D6" s="11" t="s">
        <v>212</v>
      </c>
      <c r="E6" s="65" t="s">
        <v>25</v>
      </c>
      <c r="F6" s="65" t="s">
        <v>237</v>
      </c>
      <c r="G6" s="65" t="s">
        <v>239</v>
      </c>
      <c r="H6" s="65" t="s">
        <v>238</v>
      </c>
      <c r="I6" s="65" t="s">
        <v>240</v>
      </c>
      <c r="J6" s="85" t="s">
        <v>242</v>
      </c>
      <c r="K6" s="85" t="s">
        <v>243</v>
      </c>
      <c r="L6" s="65" t="s">
        <v>18</v>
      </c>
      <c r="M6" s="86" t="s">
        <v>19</v>
      </c>
    </row>
    <row r="7" spans="1:13" s="3" customFormat="1" ht="22.5" customHeight="1">
      <c r="A7" s="46"/>
      <c r="B7" s="35" t="s">
        <v>160</v>
      </c>
      <c r="C7" s="35"/>
      <c r="D7" s="3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1.5" customHeight="1">
      <c r="A8" s="48" t="s">
        <v>424</v>
      </c>
      <c r="B8" s="8" t="s">
        <v>446</v>
      </c>
      <c r="C8" s="77" t="s">
        <v>399</v>
      </c>
      <c r="D8" s="68" t="s">
        <v>447</v>
      </c>
      <c r="E8" s="25">
        <v>13</v>
      </c>
      <c r="F8" s="87">
        <v>115</v>
      </c>
      <c r="G8" s="6">
        <f>E8*F8</f>
        <v>1495</v>
      </c>
      <c r="H8" s="6">
        <v>0</v>
      </c>
      <c r="I8" s="6">
        <f>H8*E8</f>
        <v>0</v>
      </c>
      <c r="J8" s="6">
        <v>5</v>
      </c>
      <c r="K8" s="6">
        <f>+E8*J8</f>
        <v>65</v>
      </c>
      <c r="L8" s="6">
        <v>1800</v>
      </c>
      <c r="M8" s="16" t="s">
        <v>81</v>
      </c>
    </row>
    <row r="9" spans="1:13" s="3" customFormat="1" ht="31.5" customHeight="1">
      <c r="A9" s="48"/>
      <c r="B9" s="7"/>
      <c r="C9" s="147"/>
      <c r="D9" s="81"/>
      <c r="E9" s="61"/>
      <c r="F9" s="89"/>
      <c r="G9" s="6"/>
      <c r="H9" s="6"/>
      <c r="I9" s="6"/>
      <c r="J9" s="29"/>
      <c r="K9" s="29"/>
      <c r="L9" s="6"/>
      <c r="M9" s="16"/>
    </row>
    <row r="10" spans="1:13" s="3" customFormat="1" ht="31.5" customHeight="1" thickBot="1">
      <c r="A10" s="48"/>
      <c r="B10" s="7"/>
      <c r="C10" s="147"/>
      <c r="D10" s="81"/>
      <c r="E10" s="61"/>
      <c r="F10" s="89"/>
      <c r="G10" s="23"/>
      <c r="H10" s="23"/>
      <c r="I10" s="23"/>
      <c r="J10" s="39"/>
      <c r="K10" s="39"/>
      <c r="L10" s="23"/>
      <c r="M10" s="16"/>
    </row>
    <row r="11" spans="1:13" s="3" customFormat="1" ht="30" customHeight="1" thickTop="1">
      <c r="A11" s="98"/>
      <c r="B11" s="99" t="s">
        <v>18</v>
      </c>
      <c r="C11" s="99"/>
      <c r="D11" s="99"/>
      <c r="E11" s="99"/>
      <c r="F11" s="100"/>
      <c r="G11" s="100">
        <f>SUM(G8:G10)</f>
        <v>1495</v>
      </c>
      <c r="H11" s="100">
        <f>SUM(H8:H10)</f>
        <v>0</v>
      </c>
      <c r="I11" s="100">
        <f>SUM(I8:I10)</f>
        <v>0</v>
      </c>
      <c r="J11" s="100">
        <f>SUM(J8:J10)</f>
        <v>5</v>
      </c>
      <c r="K11" s="100">
        <f>SUM(K8:K10)</f>
        <v>65</v>
      </c>
      <c r="L11" s="100">
        <f>SUM(L8:L8)</f>
        <v>1800</v>
      </c>
      <c r="M11" s="101"/>
    </row>
    <row r="12" spans="1:13" s="3" customFormat="1" ht="22.5" customHeight="1">
      <c r="B12" s="184" t="s">
        <v>254</v>
      </c>
      <c r="C12" s="184"/>
      <c r="D12" s="184"/>
      <c r="I12" s="3" t="s">
        <v>370</v>
      </c>
    </row>
    <row r="13" spans="1:13" s="3" customFormat="1" ht="22.5" customHeight="1">
      <c r="B13" s="184"/>
      <c r="C13" s="184"/>
      <c r="D13" s="184"/>
    </row>
    <row r="14" spans="1:13" s="3" customFormat="1" ht="22.5" customHeight="1">
      <c r="B14" s="184"/>
      <c r="C14" s="184"/>
      <c r="D14" s="184"/>
    </row>
    <row r="15" spans="1:13" s="3" customFormat="1" ht="21.75" customHeight="1">
      <c r="B15" s="184" t="s">
        <v>21</v>
      </c>
      <c r="C15" s="184"/>
      <c r="D15" s="184"/>
      <c r="I15" s="231" t="s">
        <v>372</v>
      </c>
      <c r="J15" s="74"/>
      <c r="K15" s="74"/>
      <c r="L15" s="74"/>
    </row>
    <row r="16" spans="1:13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26" spans="5:5" ht="14.4">
      <c r="E26" s="109"/>
    </row>
  </sheetData>
  <mergeCells count="4">
    <mergeCell ref="A1:M1"/>
    <mergeCell ref="A2:M2"/>
    <mergeCell ref="A3:M3"/>
    <mergeCell ref="A4:M4"/>
  </mergeCells>
  <printOptions horizontalCentered="1" verticalCentered="1"/>
  <pageMargins left="0.39370078740157483" right="0.39370078740157483" top="0.55118110236220474" bottom="0.55118110236220474" header="0.31496062992125984" footer="0.31496062992125984"/>
  <pageSetup scale="8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9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5546875" style="2" customWidth="1"/>
    <col min="3" max="3" width="12.5546875" style="2" customWidth="1"/>
    <col min="4" max="4" width="10.5546875" style="2" customWidth="1"/>
    <col min="5" max="5" width="5.6640625" style="2" customWidth="1"/>
    <col min="6" max="7" width="9" style="2" customWidth="1"/>
    <col min="8" max="8" width="0.33203125" style="2" hidden="1" customWidth="1"/>
    <col min="9" max="9" width="10.109375" style="2" customWidth="1"/>
    <col min="10" max="10" width="8" style="2" hidden="1" customWidth="1"/>
    <col min="11" max="11" width="9.6640625" style="2" customWidth="1"/>
    <col min="12" max="12" width="9.10937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ht="46.95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5" t="s">
        <v>194</v>
      </c>
      <c r="L5" s="85" t="s">
        <v>315</v>
      </c>
      <c r="M5" s="65" t="s">
        <v>18</v>
      </c>
      <c r="N5" s="86" t="s">
        <v>19</v>
      </c>
    </row>
    <row r="6" spans="1:17" s="3" customFormat="1" ht="22.5" customHeight="1">
      <c r="A6" s="50" t="s">
        <v>126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46" t="s">
        <v>126</v>
      </c>
      <c r="B7" s="63" t="s">
        <v>56</v>
      </c>
      <c r="C7" s="63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67" customFormat="1" ht="30" customHeight="1">
      <c r="A8" s="48" t="s">
        <v>126</v>
      </c>
      <c r="B8" s="73" t="s">
        <v>196</v>
      </c>
      <c r="C8" s="79" t="s">
        <v>229</v>
      </c>
      <c r="D8" s="75" t="s">
        <v>171</v>
      </c>
      <c r="E8" s="25">
        <v>13</v>
      </c>
      <c r="F8" s="87">
        <v>635</v>
      </c>
      <c r="G8" s="6">
        <f t="shared" ref="G8:G16" si="0">E8*F8</f>
        <v>8255</v>
      </c>
      <c r="H8" s="6">
        <v>101</v>
      </c>
      <c r="I8" s="6">
        <f t="shared" ref="I8:I16" si="1">E8*H8</f>
        <v>1313</v>
      </c>
      <c r="J8" s="29"/>
      <c r="K8" s="29">
        <v>0</v>
      </c>
      <c r="L8" s="29">
        <v>318</v>
      </c>
      <c r="M8" s="6">
        <f>+G8-I8+K8-L8</f>
        <v>6624</v>
      </c>
      <c r="N8" s="16" t="s">
        <v>76</v>
      </c>
      <c r="O8" s="220"/>
      <c r="P8" s="220"/>
      <c r="Q8" s="220"/>
    </row>
    <row r="9" spans="1:17" s="236" customFormat="1" ht="30" customHeight="1">
      <c r="A9" s="48" t="s">
        <v>126</v>
      </c>
      <c r="B9" s="73" t="s">
        <v>449</v>
      </c>
      <c r="C9" s="79" t="s">
        <v>229</v>
      </c>
      <c r="D9" s="146" t="s">
        <v>60</v>
      </c>
      <c r="E9" s="25">
        <v>13</v>
      </c>
      <c r="F9" s="87">
        <v>506</v>
      </c>
      <c r="G9" s="6">
        <f t="shared" ref="G9" si="2">E9*F9</f>
        <v>6578</v>
      </c>
      <c r="H9" s="6">
        <v>72</v>
      </c>
      <c r="I9" s="6">
        <f t="shared" ref="I9" si="3">E9*H9</f>
        <v>936</v>
      </c>
      <c r="J9" s="29"/>
      <c r="K9" s="29">
        <v>0</v>
      </c>
      <c r="L9" s="29">
        <v>0</v>
      </c>
      <c r="M9" s="6">
        <f>+G9-I9+K9-L9</f>
        <v>5642</v>
      </c>
      <c r="N9" s="16" t="s">
        <v>76</v>
      </c>
      <c r="O9" s="220"/>
      <c r="P9" s="220"/>
      <c r="Q9" s="220"/>
    </row>
    <row r="10" spans="1:17" s="3" customFormat="1" ht="30" customHeight="1">
      <c r="A10" s="48" t="s">
        <v>126</v>
      </c>
      <c r="B10" s="73" t="s">
        <v>124</v>
      </c>
      <c r="C10" s="79" t="s">
        <v>229</v>
      </c>
      <c r="D10" s="68" t="s">
        <v>201</v>
      </c>
      <c r="E10" s="25">
        <v>13</v>
      </c>
      <c r="F10" s="87">
        <v>307.5</v>
      </c>
      <c r="G10" s="6">
        <f t="shared" si="0"/>
        <v>3997.5</v>
      </c>
      <c r="H10" s="6">
        <v>30.5</v>
      </c>
      <c r="I10" s="6">
        <f t="shared" si="1"/>
        <v>396.5</v>
      </c>
      <c r="J10" s="29"/>
      <c r="K10" s="29">
        <v>0</v>
      </c>
      <c r="L10" s="29">
        <v>247</v>
      </c>
      <c r="M10" s="6">
        <f t="shared" ref="M10:M16" si="4">+G10-I10+K10-L10</f>
        <v>3354</v>
      </c>
      <c r="N10" s="16" t="s">
        <v>76</v>
      </c>
      <c r="O10" s="220"/>
      <c r="P10" s="220"/>
      <c r="Q10" s="220"/>
    </row>
    <row r="11" spans="1:17" s="3" customFormat="1" ht="30" customHeight="1">
      <c r="A11" s="48" t="s">
        <v>126</v>
      </c>
      <c r="B11" s="8" t="s">
        <v>89</v>
      </c>
      <c r="C11" s="34" t="s">
        <v>229</v>
      </c>
      <c r="D11" s="68" t="s">
        <v>202</v>
      </c>
      <c r="E11" s="25">
        <v>13</v>
      </c>
      <c r="F11" s="87">
        <v>307.5</v>
      </c>
      <c r="G11" s="6">
        <f t="shared" si="0"/>
        <v>3997.5</v>
      </c>
      <c r="H11" s="6">
        <v>30.5</v>
      </c>
      <c r="I11" s="6">
        <f t="shared" si="1"/>
        <v>396.5</v>
      </c>
      <c r="J11" s="29"/>
      <c r="K11" s="29">
        <v>0</v>
      </c>
      <c r="L11" s="29">
        <v>247</v>
      </c>
      <c r="M11" s="6">
        <f t="shared" si="4"/>
        <v>3354</v>
      </c>
      <c r="N11" s="16" t="s">
        <v>76</v>
      </c>
      <c r="O11" s="220"/>
      <c r="P11" s="220"/>
      <c r="Q11" s="220"/>
    </row>
    <row r="12" spans="1:17" s="3" customFormat="1" ht="30" customHeight="1">
      <c r="A12" s="48" t="s">
        <v>126</v>
      </c>
      <c r="B12" s="8" t="s">
        <v>140</v>
      </c>
      <c r="C12" s="34" t="s">
        <v>229</v>
      </c>
      <c r="D12" s="68" t="s">
        <v>437</v>
      </c>
      <c r="E12" s="25">
        <v>13</v>
      </c>
      <c r="F12" s="87">
        <v>270</v>
      </c>
      <c r="G12" s="6">
        <f>E12*F12</f>
        <v>3510</v>
      </c>
      <c r="H12" s="6">
        <v>24</v>
      </c>
      <c r="I12" s="6">
        <f t="shared" si="1"/>
        <v>312</v>
      </c>
      <c r="J12" s="29"/>
      <c r="K12" s="29">
        <v>0</v>
      </c>
      <c r="L12" s="29">
        <v>214</v>
      </c>
      <c r="M12" s="6">
        <f t="shared" ref="M12" si="5">+G12-I12+K12-L12</f>
        <v>2984</v>
      </c>
      <c r="N12" s="16" t="s">
        <v>76</v>
      </c>
      <c r="O12" s="220"/>
      <c r="P12" s="220"/>
      <c r="Q12" s="220"/>
    </row>
    <row r="13" spans="1:17" s="3" customFormat="1" ht="30" customHeight="1">
      <c r="A13" s="48" t="s">
        <v>448</v>
      </c>
      <c r="B13" s="8" t="s">
        <v>169</v>
      </c>
      <c r="C13" s="34" t="s">
        <v>229</v>
      </c>
      <c r="D13" s="68" t="s">
        <v>437</v>
      </c>
      <c r="E13" s="25">
        <v>13</v>
      </c>
      <c r="F13" s="87">
        <v>270</v>
      </c>
      <c r="G13" s="6">
        <f>E13*F13</f>
        <v>3510</v>
      </c>
      <c r="H13" s="6">
        <v>24</v>
      </c>
      <c r="I13" s="6">
        <f t="shared" si="1"/>
        <v>312</v>
      </c>
      <c r="J13" s="29"/>
      <c r="K13" s="29">
        <v>0</v>
      </c>
      <c r="L13" s="29">
        <v>214</v>
      </c>
      <c r="M13" s="6">
        <f t="shared" ref="M13" si="6">+G13-I13+K13-L13</f>
        <v>2984</v>
      </c>
      <c r="N13" s="16" t="s">
        <v>76</v>
      </c>
      <c r="O13" s="220"/>
      <c r="P13" s="220"/>
      <c r="Q13" s="220"/>
    </row>
    <row r="14" spans="1:17" s="3" customFormat="1" ht="30" customHeight="1">
      <c r="A14" s="48" t="s">
        <v>126</v>
      </c>
      <c r="B14" s="8" t="s">
        <v>189</v>
      </c>
      <c r="C14" s="34" t="s">
        <v>229</v>
      </c>
      <c r="D14" s="34" t="s">
        <v>5</v>
      </c>
      <c r="E14" s="25">
        <v>13</v>
      </c>
      <c r="F14" s="87">
        <v>188</v>
      </c>
      <c r="G14" s="6">
        <f t="shared" si="0"/>
        <v>2444</v>
      </c>
      <c r="H14" s="6">
        <v>4</v>
      </c>
      <c r="I14" s="6">
        <f t="shared" si="1"/>
        <v>52</v>
      </c>
      <c r="J14" s="29"/>
      <c r="K14" s="29">
        <v>0</v>
      </c>
      <c r="L14" s="29">
        <v>0</v>
      </c>
      <c r="M14" s="6">
        <f t="shared" si="4"/>
        <v>2392</v>
      </c>
      <c r="N14" s="16" t="s">
        <v>76</v>
      </c>
      <c r="O14" s="220"/>
      <c r="P14" s="220"/>
      <c r="Q14" s="220"/>
    </row>
    <row r="15" spans="1:17" s="3" customFormat="1" ht="30" customHeight="1">
      <c r="A15" s="48" t="s">
        <v>292</v>
      </c>
      <c r="B15" s="64" t="s">
        <v>356</v>
      </c>
      <c r="C15" s="34" t="s">
        <v>229</v>
      </c>
      <c r="D15" s="68" t="s">
        <v>338</v>
      </c>
      <c r="E15" s="25">
        <v>13</v>
      </c>
      <c r="F15" s="89">
        <v>169</v>
      </c>
      <c r="G15" s="6">
        <f t="shared" si="0"/>
        <v>2197</v>
      </c>
      <c r="H15" s="29">
        <v>2</v>
      </c>
      <c r="I15" s="6">
        <f t="shared" si="1"/>
        <v>26</v>
      </c>
      <c r="J15" s="29">
        <v>0</v>
      </c>
      <c r="K15" s="29">
        <f>+E15*J15</f>
        <v>0</v>
      </c>
      <c r="L15" s="29">
        <v>0</v>
      </c>
      <c r="M15" s="6">
        <f>+G15-I15+K15-L15</f>
        <v>2171</v>
      </c>
      <c r="N15" s="16" t="s">
        <v>76</v>
      </c>
      <c r="O15" s="220"/>
      <c r="P15" s="220"/>
      <c r="Q15" s="220"/>
    </row>
    <row r="16" spans="1:17" s="3" customFormat="1" ht="30" customHeight="1">
      <c r="A16" s="48" t="s">
        <v>126</v>
      </c>
      <c r="B16" s="8" t="s">
        <v>63</v>
      </c>
      <c r="C16" s="34" t="s">
        <v>229</v>
      </c>
      <c r="D16" s="34" t="s">
        <v>15</v>
      </c>
      <c r="E16" s="25">
        <v>13</v>
      </c>
      <c r="F16" s="89">
        <v>248</v>
      </c>
      <c r="G16" s="29">
        <f t="shared" si="0"/>
        <v>3224</v>
      </c>
      <c r="H16" s="29">
        <v>20</v>
      </c>
      <c r="I16" s="29">
        <f t="shared" si="1"/>
        <v>260</v>
      </c>
      <c r="J16" s="29"/>
      <c r="K16" s="29">
        <v>0</v>
      </c>
      <c r="L16" s="29">
        <v>195</v>
      </c>
      <c r="M16" s="29">
        <f t="shared" si="4"/>
        <v>2769</v>
      </c>
      <c r="N16" s="16" t="s">
        <v>76</v>
      </c>
      <c r="O16" s="220"/>
      <c r="P16" s="220"/>
      <c r="Q16" s="220"/>
    </row>
    <row r="17" spans="1:17" s="3" customFormat="1" ht="30" customHeight="1" thickBot="1">
      <c r="A17" s="48" t="s">
        <v>126</v>
      </c>
      <c r="B17" s="8" t="s">
        <v>57</v>
      </c>
      <c r="C17" s="34" t="s">
        <v>229</v>
      </c>
      <c r="D17" s="34" t="s">
        <v>15</v>
      </c>
      <c r="E17" s="25">
        <v>13</v>
      </c>
      <c r="F17" s="87">
        <v>248</v>
      </c>
      <c r="G17" s="23">
        <f>E17*F17</f>
        <v>3224</v>
      </c>
      <c r="H17" s="23">
        <v>20</v>
      </c>
      <c r="I17" s="23">
        <f>E17*H17</f>
        <v>260</v>
      </c>
      <c r="J17" s="39"/>
      <c r="K17" s="39">
        <v>0</v>
      </c>
      <c r="L17" s="39">
        <v>195</v>
      </c>
      <c r="M17" s="23">
        <f>+G17-I17+K17-L17</f>
        <v>2769</v>
      </c>
      <c r="N17" s="16" t="s">
        <v>78</v>
      </c>
      <c r="O17" s="220"/>
      <c r="P17" s="220"/>
      <c r="Q17" s="220"/>
    </row>
    <row r="18" spans="1:17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L18" si="7">SUM(G8:G17)</f>
        <v>40937</v>
      </c>
      <c r="H18" s="24">
        <f t="shared" si="7"/>
        <v>328</v>
      </c>
      <c r="I18" s="24">
        <f t="shared" si="7"/>
        <v>4264</v>
      </c>
      <c r="J18" s="24">
        <f t="shared" si="7"/>
        <v>0</v>
      </c>
      <c r="K18" s="24">
        <f t="shared" si="7"/>
        <v>0</v>
      </c>
      <c r="L18" s="24">
        <f t="shared" si="7"/>
        <v>1630</v>
      </c>
      <c r="M18" s="24">
        <f>SUM(M8:M17)</f>
        <v>35043</v>
      </c>
      <c r="N18" s="22"/>
      <c r="P18" s="42"/>
    </row>
    <row r="19" spans="1:17" s="3" customFormat="1" ht="30" customHeight="1">
      <c r="B19" s="9" t="s">
        <v>254</v>
      </c>
      <c r="C19" s="9"/>
      <c r="F19" s="42"/>
      <c r="I19" s="2"/>
      <c r="J19" s="2"/>
      <c r="K19" s="2" t="s">
        <v>370</v>
      </c>
      <c r="L19" s="2"/>
      <c r="M19" s="2"/>
    </row>
    <row r="20" spans="1:17" s="3" customFormat="1" ht="22.5" customHeight="1">
      <c r="B20" s="9"/>
      <c r="C20" s="9"/>
      <c r="I20" s="2"/>
      <c r="J20" s="2"/>
      <c r="K20" s="2"/>
      <c r="L20" s="2"/>
      <c r="M20" s="2"/>
    </row>
    <row r="21" spans="1:17" s="3" customFormat="1" ht="22.5" customHeight="1">
      <c r="B21" s="9"/>
      <c r="C21" s="9"/>
      <c r="I21" s="2"/>
      <c r="J21" s="2"/>
      <c r="K21" s="2"/>
      <c r="L21" s="2"/>
      <c r="M21" s="2"/>
    </row>
    <row r="22" spans="1:17" s="3" customFormat="1" ht="21.75" customHeight="1">
      <c r="B22" s="9" t="s">
        <v>21</v>
      </c>
      <c r="C22" s="9"/>
      <c r="I22" s="164"/>
      <c r="J22" s="164"/>
      <c r="K22" s="164" t="s">
        <v>371</v>
      </c>
      <c r="L22" s="164"/>
      <c r="M22" s="164"/>
    </row>
    <row r="23" spans="1:17" s="3" customFormat="1" ht="22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8:C10"/>
  </dataValidations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0"/>
  <dimension ref="A1:N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33203125" style="2" customWidth="1"/>
    <col min="3" max="3" width="12.109375" style="2" customWidth="1"/>
    <col min="4" max="4" width="7.44140625" style="2" customWidth="1"/>
    <col min="5" max="5" width="5.6640625" style="2" customWidth="1"/>
    <col min="6" max="6" width="8.44140625" style="2" customWidth="1"/>
    <col min="7" max="7" width="10.6640625" style="2" customWidth="1"/>
    <col min="8" max="8" width="0.109375" style="2" customWidth="1"/>
    <col min="9" max="9" width="10.6640625" style="2" customWidth="1"/>
    <col min="10" max="10" width="0.33203125" style="2" hidden="1" customWidth="1"/>
    <col min="11" max="12" width="10.88671875" style="2" customWidth="1"/>
    <col min="13" max="13" width="11" style="2" customWidth="1"/>
    <col min="14" max="14" width="30.332031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255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456</v>
      </c>
    </row>
    <row r="5" spans="1:14" ht="44.4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5" t="s">
        <v>194</v>
      </c>
      <c r="L5" s="85" t="s">
        <v>315</v>
      </c>
      <c r="M5" s="65" t="s">
        <v>18</v>
      </c>
      <c r="N5" s="86" t="s">
        <v>19</v>
      </c>
    </row>
    <row r="6" spans="1:14" s="3" customFormat="1" ht="22.5" customHeight="1">
      <c r="A6" s="50" t="s">
        <v>126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126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126</v>
      </c>
      <c r="B8" s="8" t="s">
        <v>107</v>
      </c>
      <c r="C8" s="34" t="s">
        <v>229</v>
      </c>
      <c r="D8" s="34" t="s">
        <v>15</v>
      </c>
      <c r="E8" s="25">
        <v>13</v>
      </c>
      <c r="F8" s="87">
        <v>248</v>
      </c>
      <c r="G8" s="6">
        <f t="shared" ref="G8:G17" si="0">E8*F8</f>
        <v>3224</v>
      </c>
      <c r="H8" s="6">
        <v>20</v>
      </c>
      <c r="I8" s="6">
        <f t="shared" ref="I8:I17" si="1">E8*H8</f>
        <v>260</v>
      </c>
      <c r="J8" s="29"/>
      <c r="K8" s="29">
        <v>0</v>
      </c>
      <c r="L8" s="29">
        <v>195</v>
      </c>
      <c r="M8" s="6">
        <f t="shared" ref="M8:M17" si="2">+G8-I8+K8-L8</f>
        <v>2769</v>
      </c>
      <c r="N8" s="16" t="s">
        <v>78</v>
      </c>
    </row>
    <row r="9" spans="1:14" s="3" customFormat="1" ht="30" customHeight="1">
      <c r="A9" s="48" t="s">
        <v>126</v>
      </c>
      <c r="B9" s="8" t="s">
        <v>86</v>
      </c>
      <c r="C9" s="34" t="s">
        <v>229</v>
      </c>
      <c r="D9" s="34" t="s">
        <v>15</v>
      </c>
      <c r="E9" s="25">
        <v>13</v>
      </c>
      <c r="F9" s="87">
        <v>248</v>
      </c>
      <c r="G9" s="6">
        <f t="shared" si="0"/>
        <v>3224</v>
      </c>
      <c r="H9" s="6">
        <v>20</v>
      </c>
      <c r="I9" s="6">
        <f t="shared" si="1"/>
        <v>260</v>
      </c>
      <c r="J9" s="29"/>
      <c r="K9" s="29">
        <v>0</v>
      </c>
      <c r="L9" s="29">
        <v>195</v>
      </c>
      <c r="M9" s="6">
        <f t="shared" si="2"/>
        <v>2769</v>
      </c>
      <c r="N9" s="16" t="s">
        <v>78</v>
      </c>
    </row>
    <row r="10" spans="1:14" s="3" customFormat="1" ht="30" customHeight="1">
      <c r="A10" s="48" t="s">
        <v>126</v>
      </c>
      <c r="B10" s="8" t="s">
        <v>90</v>
      </c>
      <c r="C10" s="34" t="s">
        <v>229</v>
      </c>
      <c r="D10" s="68" t="s">
        <v>195</v>
      </c>
      <c r="E10" s="25">
        <v>13</v>
      </c>
      <c r="F10" s="87">
        <v>248</v>
      </c>
      <c r="G10" s="6">
        <f t="shared" si="0"/>
        <v>3224</v>
      </c>
      <c r="H10" s="6">
        <v>20</v>
      </c>
      <c r="I10" s="6">
        <f t="shared" si="1"/>
        <v>260</v>
      </c>
      <c r="J10" s="29"/>
      <c r="K10" s="29">
        <v>0</v>
      </c>
      <c r="L10" s="29">
        <v>195</v>
      </c>
      <c r="M10" s="6">
        <f t="shared" si="2"/>
        <v>2769</v>
      </c>
      <c r="N10" s="16" t="s">
        <v>78</v>
      </c>
    </row>
    <row r="11" spans="1:14" s="3" customFormat="1" ht="30" customHeight="1">
      <c r="A11" s="48" t="s">
        <v>126</v>
      </c>
      <c r="B11" s="8" t="s">
        <v>94</v>
      </c>
      <c r="C11" s="34" t="s">
        <v>229</v>
      </c>
      <c r="D11" s="34" t="s">
        <v>15</v>
      </c>
      <c r="E11" s="25">
        <v>13</v>
      </c>
      <c r="F11" s="87">
        <v>248</v>
      </c>
      <c r="G11" s="6">
        <f t="shared" si="0"/>
        <v>3224</v>
      </c>
      <c r="H11" s="6">
        <v>20</v>
      </c>
      <c r="I11" s="6">
        <f t="shared" si="1"/>
        <v>260</v>
      </c>
      <c r="J11" s="29"/>
      <c r="K11" s="29">
        <v>0</v>
      </c>
      <c r="L11" s="29">
        <v>195</v>
      </c>
      <c r="M11" s="6">
        <f t="shared" si="2"/>
        <v>2769</v>
      </c>
      <c r="N11" s="16" t="s">
        <v>78</v>
      </c>
    </row>
    <row r="12" spans="1:14" s="3" customFormat="1" ht="30" customHeight="1">
      <c r="A12" s="48" t="s">
        <v>126</v>
      </c>
      <c r="B12" s="8" t="s">
        <v>114</v>
      </c>
      <c r="C12" s="34" t="s">
        <v>229</v>
      </c>
      <c r="D12" s="34" t="s">
        <v>15</v>
      </c>
      <c r="E12" s="25">
        <v>13</v>
      </c>
      <c r="F12" s="87">
        <v>248</v>
      </c>
      <c r="G12" s="6">
        <f t="shared" si="0"/>
        <v>3224</v>
      </c>
      <c r="H12" s="6">
        <v>20</v>
      </c>
      <c r="I12" s="6">
        <f t="shared" si="1"/>
        <v>260</v>
      </c>
      <c r="J12" s="29"/>
      <c r="K12" s="29">
        <v>0</v>
      </c>
      <c r="L12" s="29">
        <v>195</v>
      </c>
      <c r="M12" s="6">
        <f t="shared" si="2"/>
        <v>2769</v>
      </c>
      <c r="N12" s="16" t="s">
        <v>78</v>
      </c>
    </row>
    <row r="13" spans="1:14" s="3" customFormat="1" ht="30" customHeight="1">
      <c r="A13" s="48" t="s">
        <v>126</v>
      </c>
      <c r="B13" s="8" t="s">
        <v>96</v>
      </c>
      <c r="C13" s="34" t="s">
        <v>229</v>
      </c>
      <c r="D13" s="34" t="s">
        <v>15</v>
      </c>
      <c r="E13" s="25">
        <v>13</v>
      </c>
      <c r="F13" s="87">
        <v>248</v>
      </c>
      <c r="G13" s="6">
        <f t="shared" si="0"/>
        <v>3224</v>
      </c>
      <c r="H13" s="6">
        <v>20</v>
      </c>
      <c r="I13" s="6">
        <f t="shared" si="1"/>
        <v>260</v>
      </c>
      <c r="J13" s="29"/>
      <c r="K13" s="29">
        <v>0</v>
      </c>
      <c r="L13" s="29">
        <v>195</v>
      </c>
      <c r="M13" s="6">
        <f t="shared" si="2"/>
        <v>2769</v>
      </c>
      <c r="N13" s="16" t="s">
        <v>78</v>
      </c>
    </row>
    <row r="14" spans="1:14" s="3" customFormat="1" ht="30" customHeight="1">
      <c r="A14" s="48" t="s">
        <v>126</v>
      </c>
      <c r="B14" s="8" t="s">
        <v>108</v>
      </c>
      <c r="C14" s="34" t="s">
        <v>229</v>
      </c>
      <c r="D14" s="34" t="s">
        <v>15</v>
      </c>
      <c r="E14" s="25">
        <v>13</v>
      </c>
      <c r="F14" s="87">
        <v>248</v>
      </c>
      <c r="G14" s="6">
        <f t="shared" si="0"/>
        <v>3224</v>
      </c>
      <c r="H14" s="6">
        <v>20</v>
      </c>
      <c r="I14" s="6">
        <f t="shared" si="1"/>
        <v>260</v>
      </c>
      <c r="J14" s="29"/>
      <c r="K14" s="29">
        <v>0</v>
      </c>
      <c r="L14" s="29">
        <v>195</v>
      </c>
      <c r="M14" s="6">
        <f t="shared" si="2"/>
        <v>2769</v>
      </c>
      <c r="N14" s="16" t="s">
        <v>78</v>
      </c>
    </row>
    <row r="15" spans="1:14" s="3" customFormat="1" ht="30" customHeight="1">
      <c r="A15" s="48" t="s">
        <v>126</v>
      </c>
      <c r="B15" s="8" t="s">
        <v>141</v>
      </c>
      <c r="C15" s="34" t="s">
        <v>229</v>
      </c>
      <c r="D15" s="34" t="s">
        <v>15</v>
      </c>
      <c r="E15" s="25">
        <v>13</v>
      </c>
      <c r="F15" s="89">
        <v>248</v>
      </c>
      <c r="G15" s="29">
        <f t="shared" si="0"/>
        <v>3224</v>
      </c>
      <c r="H15" s="29">
        <v>20</v>
      </c>
      <c r="I15" s="29">
        <f t="shared" si="1"/>
        <v>260</v>
      </c>
      <c r="J15" s="232"/>
      <c r="K15" s="29">
        <v>0</v>
      </c>
      <c r="L15" s="29">
        <v>195</v>
      </c>
      <c r="M15" s="29">
        <f t="shared" si="2"/>
        <v>2769</v>
      </c>
      <c r="N15" s="16" t="s">
        <v>78</v>
      </c>
    </row>
    <row r="16" spans="1:14" s="3" customFormat="1" ht="30" customHeight="1">
      <c r="A16" s="48" t="s">
        <v>126</v>
      </c>
      <c r="B16" s="8" t="s">
        <v>113</v>
      </c>
      <c r="C16" s="34" t="s">
        <v>229</v>
      </c>
      <c r="D16" s="34" t="s">
        <v>15</v>
      </c>
      <c r="E16" s="25">
        <v>13</v>
      </c>
      <c r="F16" s="87">
        <v>248</v>
      </c>
      <c r="G16" s="6">
        <f t="shared" si="0"/>
        <v>3224</v>
      </c>
      <c r="H16" s="6">
        <v>20</v>
      </c>
      <c r="I16" s="6">
        <f t="shared" si="1"/>
        <v>260</v>
      </c>
      <c r="J16" s="29"/>
      <c r="K16" s="29">
        <v>0</v>
      </c>
      <c r="L16" s="29">
        <v>195</v>
      </c>
      <c r="M16" s="6">
        <f t="shared" si="2"/>
        <v>2769</v>
      </c>
      <c r="N16" s="16" t="s">
        <v>78</v>
      </c>
    </row>
    <row r="17" spans="1:14" s="3" customFormat="1" ht="30" customHeight="1" thickBot="1">
      <c r="A17" s="48" t="s">
        <v>126</v>
      </c>
      <c r="B17" s="8" t="s">
        <v>125</v>
      </c>
      <c r="C17" s="34" t="s">
        <v>229</v>
      </c>
      <c r="D17" s="34" t="s">
        <v>15</v>
      </c>
      <c r="E17" s="25">
        <v>13</v>
      </c>
      <c r="F17" s="87">
        <v>248</v>
      </c>
      <c r="G17" s="23">
        <f t="shared" si="0"/>
        <v>3224</v>
      </c>
      <c r="H17" s="23">
        <v>20</v>
      </c>
      <c r="I17" s="23">
        <f t="shared" si="1"/>
        <v>260</v>
      </c>
      <c r="J17" s="39"/>
      <c r="K17" s="39">
        <v>0</v>
      </c>
      <c r="L17" s="39">
        <v>195</v>
      </c>
      <c r="M17" s="23">
        <f t="shared" si="2"/>
        <v>2769</v>
      </c>
      <c r="N17" s="16" t="s">
        <v>76</v>
      </c>
    </row>
    <row r="18" spans="1:14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L18" si="3">SUM(G8:G17)</f>
        <v>32240</v>
      </c>
      <c r="H18" s="24">
        <f t="shared" si="3"/>
        <v>200</v>
      </c>
      <c r="I18" s="24">
        <f t="shared" si="3"/>
        <v>2600</v>
      </c>
      <c r="J18" s="24">
        <f t="shared" si="3"/>
        <v>0</v>
      </c>
      <c r="K18" s="24">
        <f t="shared" si="3"/>
        <v>0</v>
      </c>
      <c r="L18" s="24">
        <f t="shared" si="3"/>
        <v>1950</v>
      </c>
      <c r="M18" s="24">
        <f>SUM(M8:M17)</f>
        <v>27690</v>
      </c>
      <c r="N18" s="22"/>
    </row>
    <row r="19" spans="1:14" s="3" customFormat="1" ht="22.5" customHeight="1">
      <c r="B19" s="9" t="s">
        <v>254</v>
      </c>
      <c r="C19" s="9"/>
      <c r="I19" s="9"/>
      <c r="J19" s="9"/>
      <c r="K19" s="2" t="s">
        <v>370</v>
      </c>
      <c r="L19" s="145"/>
      <c r="M19" s="9"/>
    </row>
    <row r="20" spans="1:14" s="3" customFormat="1" ht="22.5" customHeight="1">
      <c r="B20" s="9"/>
      <c r="C20" s="9"/>
      <c r="K20" s="2"/>
    </row>
    <row r="21" spans="1:14" s="3" customFormat="1" ht="21.75" customHeight="1">
      <c r="B21" s="9"/>
      <c r="C21" s="9"/>
      <c r="K21" s="2"/>
    </row>
    <row r="22" spans="1:14" s="3" customFormat="1" ht="22.5" customHeight="1">
      <c r="B22" s="9" t="s">
        <v>21</v>
      </c>
      <c r="C22" s="9"/>
      <c r="G22" s="213"/>
      <c r="H22" s="213"/>
      <c r="I22" s="213"/>
      <c r="J22" s="213"/>
      <c r="K22" s="164" t="s">
        <v>371</v>
      </c>
      <c r="L22" s="145"/>
      <c r="M22" s="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1"/>
  <dimension ref="A1:N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30.6640625" style="2" customWidth="1"/>
    <col min="3" max="3" width="11.6640625" style="2" customWidth="1"/>
    <col min="4" max="4" width="6.88671875" style="2" customWidth="1"/>
    <col min="5" max="5" width="5.6640625" style="2" customWidth="1"/>
    <col min="6" max="6" width="7.88671875" style="2" customWidth="1"/>
    <col min="7" max="7" width="10.6640625" style="2" customWidth="1"/>
    <col min="8" max="8" width="6" style="2" hidden="1" customWidth="1"/>
    <col min="9" max="9" width="10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255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456</v>
      </c>
    </row>
    <row r="5" spans="1:14" ht="37.950000000000003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5" t="s">
        <v>194</v>
      </c>
      <c r="L5" s="85" t="s">
        <v>315</v>
      </c>
      <c r="M5" s="65" t="s">
        <v>18</v>
      </c>
      <c r="N5" s="86" t="s">
        <v>19</v>
      </c>
    </row>
    <row r="6" spans="1:14" s="3" customFormat="1" ht="22.5" customHeight="1">
      <c r="A6" s="50" t="s">
        <v>126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126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126</v>
      </c>
      <c r="B8" s="83" t="s">
        <v>232</v>
      </c>
      <c r="C8" s="34" t="s">
        <v>229</v>
      </c>
      <c r="D8" s="34" t="s">
        <v>15</v>
      </c>
      <c r="E8" s="61">
        <v>13</v>
      </c>
      <c r="F8" s="87">
        <v>248</v>
      </c>
      <c r="G8" s="6">
        <f t="shared" ref="G8:G17" si="0">E8*F8</f>
        <v>3224</v>
      </c>
      <c r="H8" s="6">
        <v>20</v>
      </c>
      <c r="I8" s="6">
        <f t="shared" ref="I8:I17" si="1">E8*H8</f>
        <v>260</v>
      </c>
      <c r="J8" s="29"/>
      <c r="K8" s="29">
        <v>0</v>
      </c>
      <c r="L8" s="29">
        <v>195</v>
      </c>
      <c r="M8" s="6">
        <f t="shared" ref="M8:M17" si="2">+G8-I8+K8-L8</f>
        <v>2769</v>
      </c>
      <c r="N8" s="16" t="s">
        <v>76</v>
      </c>
    </row>
    <row r="9" spans="1:14" s="3" customFormat="1" ht="30" customHeight="1">
      <c r="A9" s="48" t="s">
        <v>126</v>
      </c>
      <c r="B9" s="8" t="s">
        <v>142</v>
      </c>
      <c r="C9" s="34" t="s">
        <v>229</v>
      </c>
      <c r="D9" s="34" t="s">
        <v>15</v>
      </c>
      <c r="E9" s="61">
        <v>13</v>
      </c>
      <c r="F9" s="87">
        <v>248</v>
      </c>
      <c r="G9" s="6">
        <f t="shared" si="0"/>
        <v>3224</v>
      </c>
      <c r="H9" s="6">
        <v>20</v>
      </c>
      <c r="I9" s="6">
        <f t="shared" si="1"/>
        <v>260</v>
      </c>
      <c r="J9" s="29"/>
      <c r="K9" s="29">
        <v>0</v>
      </c>
      <c r="L9" s="29">
        <v>195</v>
      </c>
      <c r="M9" s="6">
        <f t="shared" si="2"/>
        <v>2769</v>
      </c>
      <c r="N9" s="16" t="s">
        <v>76</v>
      </c>
    </row>
    <row r="10" spans="1:14" s="3" customFormat="1" ht="30" customHeight="1">
      <c r="A10" s="48" t="s">
        <v>126</v>
      </c>
      <c r="B10" s="8" t="s">
        <v>161</v>
      </c>
      <c r="C10" s="34" t="s">
        <v>229</v>
      </c>
      <c r="D10" s="34" t="s">
        <v>15</v>
      </c>
      <c r="E10" s="61">
        <v>13</v>
      </c>
      <c r="F10" s="87">
        <v>248</v>
      </c>
      <c r="G10" s="6">
        <f t="shared" si="0"/>
        <v>3224</v>
      </c>
      <c r="H10" s="6">
        <v>20</v>
      </c>
      <c r="I10" s="6">
        <f t="shared" si="1"/>
        <v>260</v>
      </c>
      <c r="J10" s="29"/>
      <c r="K10" s="29">
        <v>0</v>
      </c>
      <c r="L10" s="29">
        <v>195</v>
      </c>
      <c r="M10" s="6">
        <f t="shared" si="2"/>
        <v>2769</v>
      </c>
      <c r="N10" s="16" t="s">
        <v>76</v>
      </c>
    </row>
    <row r="11" spans="1:14" s="3" customFormat="1" ht="30" customHeight="1">
      <c r="A11" s="48" t="s">
        <v>126</v>
      </c>
      <c r="B11" s="73" t="s">
        <v>101</v>
      </c>
      <c r="C11" s="34" t="s">
        <v>229</v>
      </c>
      <c r="D11" s="68" t="s">
        <v>195</v>
      </c>
      <c r="E11" s="61">
        <v>13</v>
      </c>
      <c r="F11" s="87">
        <v>248</v>
      </c>
      <c r="G11" s="6">
        <f t="shared" si="0"/>
        <v>3224</v>
      </c>
      <c r="H11" s="6">
        <v>20</v>
      </c>
      <c r="I11" s="6">
        <f t="shared" si="1"/>
        <v>260</v>
      </c>
      <c r="J11" s="29"/>
      <c r="K11" s="29">
        <v>0</v>
      </c>
      <c r="L11" s="29">
        <v>195</v>
      </c>
      <c r="M11" s="6">
        <f t="shared" si="2"/>
        <v>2769</v>
      </c>
      <c r="N11" s="16" t="s">
        <v>76</v>
      </c>
    </row>
    <row r="12" spans="1:14" s="3" customFormat="1" ht="30" customHeight="1">
      <c r="A12" s="48" t="s">
        <v>126</v>
      </c>
      <c r="B12" s="73" t="s">
        <v>199</v>
      </c>
      <c r="C12" s="79" t="s">
        <v>229</v>
      </c>
      <c r="D12" s="34" t="s">
        <v>15</v>
      </c>
      <c r="E12" s="61">
        <v>13</v>
      </c>
      <c r="F12" s="87">
        <v>248</v>
      </c>
      <c r="G12" s="6">
        <f t="shared" si="0"/>
        <v>3224</v>
      </c>
      <c r="H12" s="6">
        <v>20</v>
      </c>
      <c r="I12" s="6">
        <f t="shared" si="1"/>
        <v>260</v>
      </c>
      <c r="J12" s="29"/>
      <c r="K12" s="29">
        <v>0</v>
      </c>
      <c r="L12" s="29">
        <v>195</v>
      </c>
      <c r="M12" s="6">
        <f t="shared" si="2"/>
        <v>2769</v>
      </c>
      <c r="N12" s="16" t="s">
        <v>76</v>
      </c>
    </row>
    <row r="13" spans="1:14" s="3" customFormat="1" ht="30" customHeight="1">
      <c r="A13" s="48" t="s">
        <v>126</v>
      </c>
      <c r="B13" s="73" t="s">
        <v>211</v>
      </c>
      <c r="C13" s="79" t="s">
        <v>229</v>
      </c>
      <c r="D13" s="34" t="s">
        <v>15</v>
      </c>
      <c r="E13" s="61">
        <v>13</v>
      </c>
      <c r="F13" s="89">
        <v>248</v>
      </c>
      <c r="G13" s="29">
        <f t="shared" si="0"/>
        <v>3224</v>
      </c>
      <c r="H13" s="232">
        <v>20</v>
      </c>
      <c r="I13" s="29">
        <f t="shared" si="1"/>
        <v>260</v>
      </c>
      <c r="J13" s="29"/>
      <c r="K13" s="29">
        <v>0</v>
      </c>
      <c r="L13" s="29">
        <v>195</v>
      </c>
      <c r="M13" s="29">
        <f t="shared" si="2"/>
        <v>2769</v>
      </c>
      <c r="N13" s="16" t="s">
        <v>76</v>
      </c>
    </row>
    <row r="14" spans="1:14" s="3" customFormat="1" ht="30" customHeight="1">
      <c r="A14" s="48" t="s">
        <v>126</v>
      </c>
      <c r="B14" s="8" t="s">
        <v>284</v>
      </c>
      <c r="C14" s="96" t="s">
        <v>229</v>
      </c>
      <c r="D14" s="34" t="s">
        <v>15</v>
      </c>
      <c r="E14" s="61">
        <v>13</v>
      </c>
      <c r="F14" s="87">
        <v>248</v>
      </c>
      <c r="G14" s="6">
        <f t="shared" si="0"/>
        <v>3224</v>
      </c>
      <c r="H14" s="6">
        <v>20</v>
      </c>
      <c r="I14" s="6">
        <f t="shared" si="1"/>
        <v>260</v>
      </c>
      <c r="J14" s="29"/>
      <c r="K14" s="29">
        <v>0</v>
      </c>
      <c r="L14" s="29">
        <v>195</v>
      </c>
      <c r="M14" s="6">
        <f t="shared" si="2"/>
        <v>2769</v>
      </c>
      <c r="N14" s="16" t="s">
        <v>76</v>
      </c>
    </row>
    <row r="15" spans="1:14" s="3" customFormat="1" ht="30" customHeight="1">
      <c r="A15" s="48" t="s">
        <v>126</v>
      </c>
      <c r="B15" s="8" t="s">
        <v>285</v>
      </c>
      <c r="C15" s="96" t="s">
        <v>229</v>
      </c>
      <c r="D15" s="34" t="s">
        <v>15</v>
      </c>
      <c r="E15" s="61">
        <v>13</v>
      </c>
      <c r="F15" s="87">
        <v>248</v>
      </c>
      <c r="G15" s="6">
        <f t="shared" si="0"/>
        <v>3224</v>
      </c>
      <c r="H15" s="6">
        <v>20</v>
      </c>
      <c r="I15" s="6">
        <f t="shared" si="1"/>
        <v>260</v>
      </c>
      <c r="J15" s="29"/>
      <c r="K15" s="29">
        <v>0</v>
      </c>
      <c r="L15" s="29">
        <v>195</v>
      </c>
      <c r="M15" s="6">
        <f t="shared" si="2"/>
        <v>2769</v>
      </c>
      <c r="N15" s="16" t="s">
        <v>76</v>
      </c>
    </row>
    <row r="16" spans="1:14" s="3" customFormat="1" ht="30" customHeight="1">
      <c r="A16" s="48" t="s">
        <v>126</v>
      </c>
      <c r="B16" s="8" t="s">
        <v>346</v>
      </c>
      <c r="C16" s="96" t="s">
        <v>229</v>
      </c>
      <c r="D16" s="34" t="s">
        <v>15</v>
      </c>
      <c r="E16" s="61">
        <v>13</v>
      </c>
      <c r="F16" s="87">
        <v>248</v>
      </c>
      <c r="G16" s="6">
        <f t="shared" si="0"/>
        <v>3224</v>
      </c>
      <c r="H16" s="6">
        <v>20</v>
      </c>
      <c r="I16" s="6">
        <f t="shared" si="1"/>
        <v>260</v>
      </c>
      <c r="J16" s="29"/>
      <c r="K16" s="29">
        <v>0</v>
      </c>
      <c r="L16" s="29">
        <v>195</v>
      </c>
      <c r="M16" s="6">
        <f t="shared" si="2"/>
        <v>2769</v>
      </c>
      <c r="N16" s="16" t="s">
        <v>76</v>
      </c>
    </row>
    <row r="17" spans="1:14" s="3" customFormat="1" ht="30" customHeight="1" thickBot="1">
      <c r="A17" s="48" t="s">
        <v>126</v>
      </c>
      <c r="B17" s="8" t="s">
        <v>97</v>
      </c>
      <c r="C17" s="96" t="s">
        <v>229</v>
      </c>
      <c r="D17" s="34" t="s">
        <v>15</v>
      </c>
      <c r="E17" s="61">
        <v>13</v>
      </c>
      <c r="F17" s="87">
        <v>248</v>
      </c>
      <c r="G17" s="23">
        <f t="shared" si="0"/>
        <v>3224</v>
      </c>
      <c r="H17" s="23">
        <v>20</v>
      </c>
      <c r="I17" s="23">
        <f t="shared" si="1"/>
        <v>260</v>
      </c>
      <c r="J17" s="39"/>
      <c r="K17" s="39">
        <v>0</v>
      </c>
      <c r="L17" s="39">
        <v>195</v>
      </c>
      <c r="M17" s="23">
        <f t="shared" si="2"/>
        <v>2769</v>
      </c>
      <c r="N17" s="16" t="s">
        <v>76</v>
      </c>
    </row>
    <row r="18" spans="1:14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L18" si="3">SUM(G8:G17)</f>
        <v>32240</v>
      </c>
      <c r="H18" s="24">
        <f t="shared" si="3"/>
        <v>200</v>
      </c>
      <c r="I18" s="24">
        <f t="shared" si="3"/>
        <v>2600</v>
      </c>
      <c r="J18" s="24">
        <f t="shared" si="3"/>
        <v>0</v>
      </c>
      <c r="K18" s="24">
        <f t="shared" si="3"/>
        <v>0</v>
      </c>
      <c r="L18" s="24">
        <f t="shared" si="3"/>
        <v>1950</v>
      </c>
      <c r="M18" s="24">
        <f>SUM(M8:M17)</f>
        <v>27690</v>
      </c>
      <c r="N18" s="22"/>
    </row>
    <row r="19" spans="1:14" s="3" customFormat="1" ht="30" customHeight="1">
      <c r="A19" s="41"/>
      <c r="B19" s="43"/>
      <c r="C19" s="43"/>
      <c r="D19" s="43"/>
      <c r="E19" s="43"/>
      <c r="F19" s="43"/>
      <c r="G19" s="44"/>
      <c r="H19" s="44"/>
      <c r="I19" s="44"/>
      <c r="J19" s="44"/>
      <c r="K19" s="44"/>
      <c r="L19" s="44"/>
      <c r="M19" s="45"/>
      <c r="N19" s="41"/>
    </row>
    <row r="20" spans="1:14" s="3" customFormat="1" ht="22.5" customHeight="1">
      <c r="B20" s="9" t="s">
        <v>254</v>
      </c>
      <c r="C20" s="9"/>
      <c r="I20" s="74"/>
      <c r="J20" s="74"/>
      <c r="K20" s="2" t="s">
        <v>370</v>
      </c>
      <c r="L20" s="74"/>
      <c r="M20" s="74"/>
    </row>
    <row r="21" spans="1:14" s="3" customFormat="1" ht="22.5" customHeight="1">
      <c r="B21" s="9"/>
      <c r="C21" s="9"/>
      <c r="K21" s="2"/>
    </row>
    <row r="22" spans="1:14" s="3" customFormat="1" ht="21.75" customHeight="1">
      <c r="B22" s="9"/>
      <c r="C22" s="9"/>
      <c r="K22" s="2"/>
    </row>
    <row r="23" spans="1:14" s="3" customFormat="1" ht="22.5" customHeight="1">
      <c r="B23" s="9" t="s">
        <v>21</v>
      </c>
      <c r="C23" s="9"/>
      <c r="I23" s="74"/>
      <c r="J23" s="74"/>
      <c r="K23" s="164" t="s">
        <v>371</v>
      </c>
      <c r="L23" s="74"/>
      <c r="M23" s="74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1 B12:C17"/>
  </dataValidations>
  <printOptions horizontalCentered="1" verticalCentered="1"/>
  <pageMargins left="0.19685039370078741" right="0.19685039370078741" top="0.11811023622047245" bottom="0.11811023622047245" header="0" footer="0"/>
  <pageSetup scale="8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2"/>
  <dimension ref="A1:N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88671875" style="2" customWidth="1"/>
    <col min="2" max="2" width="32.88671875" style="2" customWidth="1"/>
    <col min="3" max="3" width="11.88671875" style="2" customWidth="1"/>
    <col min="4" max="4" width="8.6640625" style="2" customWidth="1"/>
    <col min="5" max="5" width="7.109375" style="2" customWidth="1"/>
    <col min="6" max="6" width="9" style="2" customWidth="1"/>
    <col min="7" max="7" width="10.33203125" style="2" customWidth="1"/>
    <col min="8" max="8" width="0.33203125" style="2" hidden="1" customWidth="1"/>
    <col min="9" max="9" width="10.44140625" style="2" customWidth="1"/>
    <col min="10" max="10" width="11" style="2" hidden="1" customWidth="1"/>
    <col min="11" max="12" width="10.6640625" style="2" customWidth="1"/>
    <col min="13" max="13" width="11" style="2" customWidth="1"/>
    <col min="14" max="14" width="30.554687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255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456</v>
      </c>
    </row>
    <row r="5" spans="1:14" ht="46.95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5" t="s">
        <v>194</v>
      </c>
      <c r="L5" s="85" t="s">
        <v>315</v>
      </c>
      <c r="M5" s="65" t="s">
        <v>18</v>
      </c>
      <c r="N5" s="86" t="s">
        <v>19</v>
      </c>
    </row>
    <row r="6" spans="1:14" s="3" customFormat="1" ht="22.5" customHeight="1">
      <c r="A6" s="50" t="s">
        <v>126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126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126</v>
      </c>
      <c r="B8" s="8" t="s">
        <v>384</v>
      </c>
      <c r="C8" s="96" t="s">
        <v>229</v>
      </c>
      <c r="D8" s="34" t="s">
        <v>15</v>
      </c>
      <c r="E8" s="25">
        <v>13</v>
      </c>
      <c r="F8" s="87">
        <v>248</v>
      </c>
      <c r="G8" s="6">
        <f>E8*F8</f>
        <v>3224</v>
      </c>
      <c r="H8" s="6">
        <v>20</v>
      </c>
      <c r="I8" s="6">
        <f>E8*H8</f>
        <v>260</v>
      </c>
      <c r="J8" s="29"/>
      <c r="K8" s="29">
        <v>0</v>
      </c>
      <c r="L8" s="29">
        <v>195</v>
      </c>
      <c r="M8" s="6">
        <f>+G8-I8+K8-L8</f>
        <v>2769</v>
      </c>
      <c r="N8" s="16" t="s">
        <v>76</v>
      </c>
    </row>
    <row r="9" spans="1:14" s="3" customFormat="1" ht="30" customHeight="1">
      <c r="A9" s="48" t="s">
        <v>126</v>
      </c>
      <c r="B9" s="8" t="s">
        <v>383</v>
      </c>
      <c r="C9" s="96" t="s">
        <v>229</v>
      </c>
      <c r="D9" s="34" t="s">
        <v>15</v>
      </c>
      <c r="E9" s="25">
        <v>13</v>
      </c>
      <c r="F9" s="87">
        <v>248</v>
      </c>
      <c r="G9" s="6">
        <f>E9*F9</f>
        <v>3224</v>
      </c>
      <c r="H9" s="6">
        <v>20</v>
      </c>
      <c r="I9" s="6">
        <f>E9*H9</f>
        <v>260</v>
      </c>
      <c r="J9" s="29"/>
      <c r="K9" s="29">
        <v>0</v>
      </c>
      <c r="L9" s="29">
        <v>195</v>
      </c>
      <c r="M9" s="6">
        <f>+G9-I9+K9-L9</f>
        <v>2769</v>
      </c>
      <c r="N9" s="16" t="s">
        <v>76</v>
      </c>
    </row>
    <row r="10" spans="1:14" s="3" customFormat="1" ht="30" customHeight="1">
      <c r="A10" s="48" t="s">
        <v>126</v>
      </c>
      <c r="B10" s="8" t="s">
        <v>427</v>
      </c>
      <c r="C10" s="96" t="s">
        <v>229</v>
      </c>
      <c r="D10" s="34" t="s">
        <v>15</v>
      </c>
      <c r="E10" s="25">
        <v>13</v>
      </c>
      <c r="F10" s="89">
        <v>248</v>
      </c>
      <c r="G10" s="29">
        <f t="shared" ref="G10" si="0">E10*F10</f>
        <v>3224</v>
      </c>
      <c r="H10" s="232">
        <v>20</v>
      </c>
      <c r="I10" s="29">
        <f t="shared" ref="I10" si="1">E10*H10</f>
        <v>260</v>
      </c>
      <c r="J10" s="29"/>
      <c r="K10" s="29">
        <v>0</v>
      </c>
      <c r="L10" s="29">
        <v>195</v>
      </c>
      <c r="M10" s="29">
        <f t="shared" ref="M10" si="2">+G10-I10+K10-L10</f>
        <v>2769</v>
      </c>
      <c r="N10" s="16" t="s">
        <v>76</v>
      </c>
    </row>
    <row r="11" spans="1:14" s="3" customFormat="1" ht="30" customHeight="1">
      <c r="A11" s="48" t="s">
        <v>126</v>
      </c>
      <c r="B11" s="8" t="s">
        <v>430</v>
      </c>
      <c r="C11" s="96" t="s">
        <v>229</v>
      </c>
      <c r="D11" s="34" t="s">
        <v>15</v>
      </c>
      <c r="E11" s="25">
        <v>13</v>
      </c>
      <c r="F11" s="87">
        <v>248</v>
      </c>
      <c r="G11" s="6">
        <f t="shared" ref="G11:G16" si="3">E11*F11</f>
        <v>3224</v>
      </c>
      <c r="H11" s="6">
        <v>20</v>
      </c>
      <c r="I11" s="6">
        <f t="shared" ref="I11:I16" si="4">E11*H11</f>
        <v>260</v>
      </c>
      <c r="J11" s="29"/>
      <c r="K11" s="29">
        <v>0</v>
      </c>
      <c r="L11" s="29">
        <v>195</v>
      </c>
      <c r="M11" s="6">
        <f t="shared" ref="M11:M16" si="5">+G11-I11+K11-L11</f>
        <v>2769</v>
      </c>
      <c r="N11" s="16" t="s">
        <v>76</v>
      </c>
    </row>
    <row r="12" spans="1:14" s="3" customFormat="1" ht="30" customHeight="1">
      <c r="A12" s="48" t="s">
        <v>126</v>
      </c>
      <c r="B12" s="8" t="s">
        <v>436</v>
      </c>
      <c r="C12" s="96" t="s">
        <v>229</v>
      </c>
      <c r="D12" s="34" t="s">
        <v>15</v>
      </c>
      <c r="E12" s="25">
        <v>13</v>
      </c>
      <c r="F12" s="87">
        <v>248</v>
      </c>
      <c r="G12" s="6">
        <f t="shared" si="3"/>
        <v>3224</v>
      </c>
      <c r="H12" s="6">
        <v>20</v>
      </c>
      <c r="I12" s="6">
        <f t="shared" si="4"/>
        <v>260</v>
      </c>
      <c r="J12" s="29"/>
      <c r="K12" s="29">
        <v>0</v>
      </c>
      <c r="L12" s="29">
        <v>195</v>
      </c>
      <c r="M12" s="6">
        <f t="shared" si="5"/>
        <v>2769</v>
      </c>
      <c r="N12" s="16" t="s">
        <v>76</v>
      </c>
    </row>
    <row r="13" spans="1:14" s="3" customFormat="1" ht="30" customHeight="1">
      <c r="A13" s="48" t="s">
        <v>126</v>
      </c>
      <c r="B13" s="8" t="s">
        <v>438</v>
      </c>
      <c r="C13" s="96" t="s">
        <v>229</v>
      </c>
      <c r="D13" s="34" t="s">
        <v>15</v>
      </c>
      <c r="E13" s="25">
        <v>13</v>
      </c>
      <c r="F13" s="87">
        <v>248</v>
      </c>
      <c r="G13" s="6">
        <f t="shared" si="3"/>
        <v>3224</v>
      </c>
      <c r="H13" s="6">
        <v>20</v>
      </c>
      <c r="I13" s="6">
        <f t="shared" si="4"/>
        <v>260</v>
      </c>
      <c r="J13" s="29"/>
      <c r="K13" s="29">
        <v>0</v>
      </c>
      <c r="L13" s="29">
        <v>0</v>
      </c>
      <c r="M13" s="6">
        <f t="shared" si="5"/>
        <v>2964</v>
      </c>
      <c r="N13" s="16" t="s">
        <v>76</v>
      </c>
    </row>
    <row r="14" spans="1:14" s="3" customFormat="1" ht="30" customHeight="1">
      <c r="A14" s="48" t="s">
        <v>126</v>
      </c>
      <c r="B14" s="8" t="s">
        <v>357</v>
      </c>
      <c r="C14" s="96" t="s">
        <v>229</v>
      </c>
      <c r="D14" s="34" t="s">
        <v>15</v>
      </c>
      <c r="E14" s="25">
        <v>13</v>
      </c>
      <c r="F14" s="87">
        <v>248</v>
      </c>
      <c r="G14" s="6">
        <f t="shared" si="3"/>
        <v>3224</v>
      </c>
      <c r="H14" s="6">
        <v>20</v>
      </c>
      <c r="I14" s="6">
        <f t="shared" si="4"/>
        <v>260</v>
      </c>
      <c r="J14" s="29"/>
      <c r="K14" s="29">
        <v>0</v>
      </c>
      <c r="L14" s="29">
        <v>0</v>
      </c>
      <c r="M14" s="6">
        <f t="shared" si="5"/>
        <v>2964</v>
      </c>
      <c r="N14" s="16" t="s">
        <v>76</v>
      </c>
    </row>
    <row r="15" spans="1:14" s="3" customFormat="1" ht="30" customHeight="1">
      <c r="A15" s="48" t="s">
        <v>126</v>
      </c>
      <c r="B15" s="8" t="s">
        <v>236</v>
      </c>
      <c r="C15" s="96" t="s">
        <v>229</v>
      </c>
      <c r="D15" s="34" t="s">
        <v>15</v>
      </c>
      <c r="E15" s="25">
        <v>13</v>
      </c>
      <c r="F15" s="87">
        <v>248</v>
      </c>
      <c r="G15" s="6">
        <f t="shared" si="3"/>
        <v>3224</v>
      </c>
      <c r="H15" s="6">
        <v>20</v>
      </c>
      <c r="I15" s="6">
        <f t="shared" si="4"/>
        <v>260</v>
      </c>
      <c r="J15" s="29"/>
      <c r="K15" s="29">
        <v>0</v>
      </c>
      <c r="L15" s="29">
        <v>0</v>
      </c>
      <c r="M15" s="6">
        <f t="shared" si="5"/>
        <v>2964</v>
      </c>
      <c r="N15" s="16" t="s">
        <v>76</v>
      </c>
    </row>
    <row r="16" spans="1:14" s="3" customFormat="1" ht="30" customHeight="1" thickBot="1">
      <c r="A16" s="48" t="s">
        <v>448</v>
      </c>
      <c r="B16" s="8" t="s">
        <v>459</v>
      </c>
      <c r="C16" s="96" t="s">
        <v>229</v>
      </c>
      <c r="D16" s="34" t="s">
        <v>15</v>
      </c>
      <c r="E16" s="25">
        <v>13</v>
      </c>
      <c r="F16" s="87">
        <v>248</v>
      </c>
      <c r="G16" s="23">
        <f t="shared" si="3"/>
        <v>3224</v>
      </c>
      <c r="H16" s="23">
        <v>20</v>
      </c>
      <c r="I16" s="23">
        <f t="shared" si="4"/>
        <v>260</v>
      </c>
      <c r="J16" s="39"/>
      <c r="K16" s="39">
        <v>0</v>
      </c>
      <c r="L16" s="39">
        <v>0</v>
      </c>
      <c r="M16" s="23">
        <f t="shared" si="5"/>
        <v>2964</v>
      </c>
      <c r="N16" s="16" t="s">
        <v>76</v>
      </c>
    </row>
    <row r="17" spans="1:14" s="3" customFormat="1" ht="30" customHeight="1" thickTop="1" thickBot="1">
      <c r="A17" s="18"/>
      <c r="B17" s="37" t="s">
        <v>18</v>
      </c>
      <c r="C17" s="37"/>
      <c r="D17" s="37"/>
      <c r="E17" s="36"/>
      <c r="F17" s="24"/>
      <c r="G17" s="24">
        <f t="shared" ref="G17:L17" si="6">SUM(G8:G16)</f>
        <v>29016</v>
      </c>
      <c r="H17" s="24">
        <f t="shared" si="6"/>
        <v>180</v>
      </c>
      <c r="I17" s="24">
        <f t="shared" si="6"/>
        <v>2340</v>
      </c>
      <c r="J17" s="24">
        <f t="shared" si="6"/>
        <v>0</v>
      </c>
      <c r="K17" s="24">
        <f t="shared" si="6"/>
        <v>0</v>
      </c>
      <c r="L17" s="24">
        <f t="shared" si="6"/>
        <v>975</v>
      </c>
      <c r="M17" s="24">
        <f>SUM(M8:M16)</f>
        <v>25701</v>
      </c>
      <c r="N17" s="22"/>
    </row>
    <row r="18" spans="1:14" s="3" customFormat="1" ht="22.5" customHeight="1">
      <c r="B18" s="9" t="s">
        <v>254</v>
      </c>
      <c r="C18" s="9"/>
      <c r="I18" s="103"/>
      <c r="J18" s="103"/>
      <c r="K18" s="2" t="s">
        <v>370</v>
      </c>
      <c r="L18" s="103"/>
      <c r="M18" s="103"/>
    </row>
    <row r="19" spans="1:14" s="3" customFormat="1" ht="22.5" customHeight="1">
      <c r="B19" s="9"/>
      <c r="C19" s="9"/>
      <c r="K19" s="2"/>
    </row>
    <row r="20" spans="1:14" s="3" customFormat="1" ht="21.75" customHeight="1">
      <c r="B20" s="9"/>
      <c r="C20" s="9"/>
      <c r="K20" s="2"/>
    </row>
    <row r="21" spans="1:14" s="3" customFormat="1" ht="22.5" customHeight="1">
      <c r="B21" s="9" t="s">
        <v>21</v>
      </c>
      <c r="C21" s="9"/>
      <c r="I21" s="74"/>
      <c r="J21" s="74"/>
      <c r="K21" s="164" t="s">
        <v>371</v>
      </c>
      <c r="L21" s="74"/>
      <c r="M21" s="74"/>
    </row>
    <row r="22" spans="1:14">
      <c r="E22" s="58"/>
      <c r="F22" s="58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7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24"/>
  <dimension ref="A1:Q23"/>
  <sheetViews>
    <sheetView topLeftCell="A4" zoomScale="80" zoomScaleNormal="80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31.6640625" style="2" customWidth="1"/>
    <col min="3" max="3" width="12.6640625" style="2" customWidth="1"/>
    <col min="4" max="4" width="18.6640625" style="2" customWidth="1"/>
    <col min="5" max="5" width="5.6640625" style="2" customWidth="1"/>
    <col min="6" max="6" width="7.88671875" style="2" customWidth="1"/>
    <col min="7" max="7" width="10.88671875" style="2" customWidth="1"/>
    <col min="8" max="8" width="1.6640625" style="2" hidden="1" customWidth="1"/>
    <col min="9" max="9" width="9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ht="43.95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5" t="s">
        <v>194</v>
      </c>
      <c r="L5" s="85" t="s">
        <v>315</v>
      </c>
      <c r="M5" s="65" t="s">
        <v>18</v>
      </c>
      <c r="N5" s="86" t="s">
        <v>19</v>
      </c>
    </row>
    <row r="6" spans="1:17" s="3" customFormat="1" ht="22.5" customHeight="1">
      <c r="A6" s="50" t="s">
        <v>151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151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.75" customHeight="1">
      <c r="A8" s="48" t="s">
        <v>151</v>
      </c>
      <c r="B8" s="51" t="s">
        <v>295</v>
      </c>
      <c r="C8" s="75" t="s">
        <v>229</v>
      </c>
      <c r="D8" s="68" t="s">
        <v>283</v>
      </c>
      <c r="E8" s="25">
        <v>13</v>
      </c>
      <c r="F8" s="91">
        <v>422</v>
      </c>
      <c r="G8" s="92">
        <f>E8*F8</f>
        <v>5486</v>
      </c>
      <c r="H8" s="92">
        <v>54</v>
      </c>
      <c r="I8" s="92">
        <f>E8*H8</f>
        <v>702</v>
      </c>
      <c r="J8" s="93"/>
      <c r="K8" s="93">
        <v>0</v>
      </c>
      <c r="L8" s="93">
        <v>0</v>
      </c>
      <c r="M8" s="6">
        <f>+G8-I8+K8-L8</f>
        <v>4784</v>
      </c>
      <c r="N8" s="16" t="s">
        <v>76</v>
      </c>
      <c r="O8" s="42"/>
      <c r="P8" s="42"/>
      <c r="Q8" s="42"/>
    </row>
    <row r="9" spans="1:17" s="3" customFormat="1" ht="30" customHeight="1">
      <c r="A9" s="48" t="s">
        <v>151</v>
      </c>
      <c r="B9" s="8" t="s">
        <v>187</v>
      </c>
      <c r="C9" s="75" t="s">
        <v>229</v>
      </c>
      <c r="D9" s="34" t="s">
        <v>58</v>
      </c>
      <c r="E9" s="25">
        <v>13</v>
      </c>
      <c r="F9" s="87">
        <v>191</v>
      </c>
      <c r="G9" s="59">
        <f t="shared" ref="G9:G18" si="0">E9*F9</f>
        <v>2483</v>
      </c>
      <c r="H9" s="59">
        <v>4</v>
      </c>
      <c r="I9" s="6">
        <f t="shared" ref="I9:I18" si="1">E9*H9</f>
        <v>52</v>
      </c>
      <c r="J9" s="6">
        <v>0</v>
      </c>
      <c r="K9" s="6">
        <f t="shared" ref="K9:K17" si="2">J9*E9</f>
        <v>0</v>
      </c>
      <c r="L9" s="6">
        <v>145</v>
      </c>
      <c r="M9" s="6">
        <f t="shared" ref="M9:M18" si="3">+G9-I9+K9-L9</f>
        <v>2286</v>
      </c>
      <c r="N9" s="16" t="s">
        <v>76</v>
      </c>
      <c r="O9" s="42"/>
      <c r="P9" s="42"/>
      <c r="Q9" s="42"/>
    </row>
    <row r="10" spans="1:17" s="3" customFormat="1" ht="30" customHeight="1">
      <c r="A10" s="48" t="s">
        <v>151</v>
      </c>
      <c r="B10" s="8" t="s">
        <v>373</v>
      </c>
      <c r="C10" s="75" t="s">
        <v>229</v>
      </c>
      <c r="D10" s="34" t="s">
        <v>58</v>
      </c>
      <c r="E10" s="25">
        <v>13</v>
      </c>
      <c r="F10" s="87">
        <v>191</v>
      </c>
      <c r="G10" s="59">
        <f>E10*F10</f>
        <v>2483</v>
      </c>
      <c r="H10" s="59">
        <v>4</v>
      </c>
      <c r="I10" s="6">
        <f>E10*H10</f>
        <v>52</v>
      </c>
      <c r="J10" s="6">
        <v>0</v>
      </c>
      <c r="K10" s="6">
        <f>J10*E10</f>
        <v>0</v>
      </c>
      <c r="L10" s="6">
        <v>145</v>
      </c>
      <c r="M10" s="6">
        <f>+G10-I10+K10-L10</f>
        <v>2286</v>
      </c>
      <c r="N10" s="16" t="s">
        <v>76</v>
      </c>
      <c r="O10" s="42"/>
      <c r="P10" s="42"/>
      <c r="Q10" s="42"/>
    </row>
    <row r="11" spans="1:17" s="3" customFormat="1" ht="30" customHeight="1">
      <c r="A11" s="48" t="s">
        <v>151</v>
      </c>
      <c r="B11" s="8" t="s">
        <v>231</v>
      </c>
      <c r="C11" s="75" t="s">
        <v>229</v>
      </c>
      <c r="D11" s="34" t="s">
        <v>58</v>
      </c>
      <c r="E11" s="25">
        <v>13</v>
      </c>
      <c r="F11" s="91">
        <v>191</v>
      </c>
      <c r="G11" s="94">
        <f>E11*F11</f>
        <v>2483</v>
      </c>
      <c r="H11" s="94">
        <v>4</v>
      </c>
      <c r="I11" s="92">
        <f>E11*H11</f>
        <v>52</v>
      </c>
      <c r="J11" s="92">
        <v>0</v>
      </c>
      <c r="K11" s="92">
        <f>J11*E11</f>
        <v>0</v>
      </c>
      <c r="L11" s="92">
        <v>145</v>
      </c>
      <c r="M11" s="6">
        <f t="shared" si="3"/>
        <v>2286</v>
      </c>
      <c r="N11" s="16" t="s">
        <v>76</v>
      </c>
      <c r="O11" s="42"/>
      <c r="P11" s="42"/>
      <c r="Q11" s="42"/>
    </row>
    <row r="12" spans="1:17" s="3" customFormat="1" ht="30" customHeight="1">
      <c r="A12" s="48" t="s">
        <v>151</v>
      </c>
      <c r="B12" s="8" t="s">
        <v>190</v>
      </c>
      <c r="C12" s="75" t="s">
        <v>229</v>
      </c>
      <c r="D12" s="34" t="s">
        <v>191</v>
      </c>
      <c r="E12" s="25">
        <v>13</v>
      </c>
      <c r="F12" s="87">
        <v>191</v>
      </c>
      <c r="G12" s="59">
        <f t="shared" si="0"/>
        <v>2483</v>
      </c>
      <c r="H12" s="59">
        <v>4</v>
      </c>
      <c r="I12" s="6">
        <f t="shared" si="1"/>
        <v>52</v>
      </c>
      <c r="J12" s="6">
        <v>0</v>
      </c>
      <c r="K12" s="6">
        <f t="shared" si="2"/>
        <v>0</v>
      </c>
      <c r="L12" s="6">
        <v>145</v>
      </c>
      <c r="M12" s="6">
        <f t="shared" si="3"/>
        <v>2286</v>
      </c>
      <c r="N12" s="16" t="s">
        <v>76</v>
      </c>
      <c r="O12" s="42"/>
      <c r="P12" s="42"/>
      <c r="Q12" s="42"/>
    </row>
    <row r="13" spans="1:17" s="3" customFormat="1" ht="30" customHeight="1">
      <c r="A13" s="48" t="s">
        <v>151</v>
      </c>
      <c r="B13" s="8" t="s">
        <v>253</v>
      </c>
      <c r="C13" s="75" t="s">
        <v>229</v>
      </c>
      <c r="D13" s="34" t="s">
        <v>58</v>
      </c>
      <c r="E13" s="25">
        <v>13</v>
      </c>
      <c r="F13" s="87">
        <v>191</v>
      </c>
      <c r="G13" s="59">
        <f t="shared" ref="G13" si="4">E13*F13</f>
        <v>2483</v>
      </c>
      <c r="H13" s="59">
        <v>4</v>
      </c>
      <c r="I13" s="6">
        <f t="shared" ref="I13" si="5">E13*H13</f>
        <v>52</v>
      </c>
      <c r="J13" s="6">
        <v>0</v>
      </c>
      <c r="K13" s="6">
        <f t="shared" ref="K13" si="6">J13*E13</f>
        <v>0</v>
      </c>
      <c r="L13" s="6">
        <v>145</v>
      </c>
      <c r="M13" s="6">
        <f t="shared" ref="M13" si="7">+G13-I13+K13-L13</f>
        <v>2286</v>
      </c>
      <c r="N13" s="16" t="s">
        <v>76</v>
      </c>
      <c r="O13" s="42"/>
      <c r="P13" s="42"/>
      <c r="Q13" s="42"/>
    </row>
    <row r="14" spans="1:17" s="3" customFormat="1" ht="30" customHeight="1">
      <c r="A14" s="48" t="s">
        <v>151</v>
      </c>
      <c r="B14" s="8" t="s">
        <v>192</v>
      </c>
      <c r="C14" s="75" t="s">
        <v>229</v>
      </c>
      <c r="D14" s="34" t="s">
        <v>193</v>
      </c>
      <c r="E14" s="25">
        <v>13</v>
      </c>
      <c r="F14" s="87">
        <v>80</v>
      </c>
      <c r="G14" s="59">
        <f t="shared" si="0"/>
        <v>1040</v>
      </c>
      <c r="H14" s="59">
        <v>0</v>
      </c>
      <c r="I14" s="6">
        <f t="shared" si="1"/>
        <v>0</v>
      </c>
      <c r="J14" s="6">
        <v>7</v>
      </c>
      <c r="K14" s="6">
        <f t="shared" si="2"/>
        <v>91</v>
      </c>
      <c r="L14" s="6">
        <v>50</v>
      </c>
      <c r="M14" s="6">
        <f t="shared" si="3"/>
        <v>1081</v>
      </c>
      <c r="N14" s="16" t="s">
        <v>76</v>
      </c>
      <c r="O14" s="42"/>
      <c r="P14" s="42"/>
      <c r="Q14" s="42"/>
    </row>
    <row r="15" spans="1:17" s="3" customFormat="1" ht="30" customHeight="1">
      <c r="A15" s="48" t="s">
        <v>151</v>
      </c>
      <c r="B15" s="64" t="s">
        <v>403</v>
      </c>
      <c r="C15" s="75" t="s">
        <v>229</v>
      </c>
      <c r="D15" s="68" t="s">
        <v>404</v>
      </c>
      <c r="E15" s="25">
        <v>13</v>
      </c>
      <c r="F15" s="115">
        <v>80</v>
      </c>
      <c r="G15" s="153">
        <f>+E15*F15</f>
        <v>1040</v>
      </c>
      <c r="H15" s="153">
        <v>0</v>
      </c>
      <c r="I15" s="153">
        <f>+E15*H15</f>
        <v>0</v>
      </c>
      <c r="J15" s="153">
        <v>7</v>
      </c>
      <c r="K15" s="153">
        <f>J15*E15</f>
        <v>91</v>
      </c>
      <c r="L15" s="153">
        <v>50</v>
      </c>
      <c r="M15" s="152">
        <f>+G15-I15+K15-L15</f>
        <v>1081</v>
      </c>
      <c r="N15" s="155" t="s">
        <v>76</v>
      </c>
      <c r="O15" s="42"/>
      <c r="P15" s="42"/>
      <c r="Q15" s="42"/>
    </row>
    <row r="16" spans="1:17" s="3" customFormat="1" ht="30" customHeight="1">
      <c r="A16" s="48" t="s">
        <v>151</v>
      </c>
      <c r="B16" s="64" t="s">
        <v>405</v>
      </c>
      <c r="C16" s="75" t="s">
        <v>229</v>
      </c>
      <c r="D16" s="68" t="s">
        <v>404</v>
      </c>
      <c r="E16" s="25">
        <v>13</v>
      </c>
      <c r="F16" s="115">
        <v>80</v>
      </c>
      <c r="G16" s="153">
        <f>+E16*F16</f>
        <v>1040</v>
      </c>
      <c r="H16" s="157">
        <v>0</v>
      </c>
      <c r="I16" s="153">
        <f>+E16*H16</f>
        <v>0</v>
      </c>
      <c r="J16" s="153">
        <v>7</v>
      </c>
      <c r="K16" s="153">
        <f>J16*E16</f>
        <v>91</v>
      </c>
      <c r="L16" s="153">
        <v>0</v>
      </c>
      <c r="M16" s="153">
        <f>+G16-I16+K16-L16</f>
        <v>1131</v>
      </c>
      <c r="N16" s="155" t="s">
        <v>76</v>
      </c>
      <c r="O16" s="42"/>
      <c r="P16" s="42"/>
      <c r="Q16" s="42"/>
    </row>
    <row r="17" spans="1:17" s="3" customFormat="1" ht="30" customHeight="1">
      <c r="A17" s="48" t="s">
        <v>151</v>
      </c>
      <c r="B17" s="8" t="s">
        <v>62</v>
      </c>
      <c r="C17" s="75" t="s">
        <v>229</v>
      </c>
      <c r="D17" s="34" t="s">
        <v>121</v>
      </c>
      <c r="E17" s="25">
        <v>13</v>
      </c>
      <c r="F17" s="87">
        <v>362</v>
      </c>
      <c r="G17" s="59">
        <f t="shared" si="0"/>
        <v>4706</v>
      </c>
      <c r="H17" s="59">
        <v>42</v>
      </c>
      <c r="I17" s="6">
        <f t="shared" si="1"/>
        <v>546</v>
      </c>
      <c r="J17" s="6">
        <v>0</v>
      </c>
      <c r="K17" s="6">
        <f t="shared" si="2"/>
        <v>0</v>
      </c>
      <c r="L17" s="6">
        <v>294</v>
      </c>
      <c r="M17" s="6">
        <f t="shared" si="3"/>
        <v>3866</v>
      </c>
      <c r="N17" s="16" t="s">
        <v>76</v>
      </c>
      <c r="O17" s="42"/>
      <c r="P17" s="42"/>
      <c r="Q17" s="42"/>
    </row>
    <row r="18" spans="1:17" s="3" customFormat="1" ht="30" customHeight="1" thickBot="1">
      <c r="A18" s="48" t="s">
        <v>151</v>
      </c>
      <c r="B18" s="8" t="s">
        <v>296</v>
      </c>
      <c r="C18" s="75" t="s">
        <v>229</v>
      </c>
      <c r="D18" s="34" t="s">
        <v>297</v>
      </c>
      <c r="E18" s="25">
        <v>13</v>
      </c>
      <c r="F18" s="88">
        <v>226</v>
      </c>
      <c r="G18" s="60">
        <f t="shared" si="0"/>
        <v>2938</v>
      </c>
      <c r="H18" s="60">
        <v>19</v>
      </c>
      <c r="I18" s="23">
        <f t="shared" si="1"/>
        <v>247</v>
      </c>
      <c r="J18" s="23">
        <v>0</v>
      </c>
      <c r="K18" s="23">
        <v>0</v>
      </c>
      <c r="L18" s="23">
        <v>0</v>
      </c>
      <c r="M18" s="23">
        <f t="shared" si="3"/>
        <v>2691</v>
      </c>
      <c r="N18" s="16" t="s">
        <v>76</v>
      </c>
      <c r="O18" s="42"/>
      <c r="P18" s="42"/>
      <c r="Q18" s="42"/>
    </row>
    <row r="19" spans="1:17" s="3" customFormat="1" ht="30" customHeight="1" thickTop="1" thickBot="1">
      <c r="A19" s="18"/>
      <c r="B19" s="37" t="s">
        <v>18</v>
      </c>
      <c r="C19" s="37"/>
      <c r="D19" s="37"/>
      <c r="E19" s="37"/>
      <c r="F19" s="24"/>
      <c r="G19" s="24">
        <f t="shared" ref="G19:L19" si="8">SUM(G8:G18)</f>
        <v>28665</v>
      </c>
      <c r="H19" s="24">
        <f t="shared" si="8"/>
        <v>135</v>
      </c>
      <c r="I19" s="24">
        <f t="shared" si="8"/>
        <v>1755</v>
      </c>
      <c r="J19" s="24">
        <f t="shared" si="8"/>
        <v>21</v>
      </c>
      <c r="K19" s="24">
        <f t="shared" si="8"/>
        <v>273</v>
      </c>
      <c r="L19" s="24">
        <f t="shared" si="8"/>
        <v>1119</v>
      </c>
      <c r="M19" s="24">
        <f>SUM(M8:M18)</f>
        <v>26064</v>
      </c>
      <c r="N19" s="22"/>
    </row>
    <row r="20" spans="1:17" s="3" customFormat="1" ht="22.5" customHeight="1">
      <c r="B20" s="9" t="s">
        <v>254</v>
      </c>
      <c r="C20" s="9"/>
      <c r="I20" s="2" t="s">
        <v>370</v>
      </c>
      <c r="J20" s="103"/>
      <c r="K20" s="103"/>
      <c r="L20" s="103"/>
      <c r="M20" s="103"/>
    </row>
    <row r="21" spans="1:17" s="3" customFormat="1" ht="22.5" customHeight="1">
      <c r="B21" s="9"/>
      <c r="C21" s="9"/>
      <c r="I21" s="2"/>
    </row>
    <row r="22" spans="1:17" s="3" customFormat="1" ht="21.75" customHeight="1">
      <c r="B22" s="9"/>
      <c r="C22" s="9"/>
      <c r="I22" s="2"/>
    </row>
    <row r="23" spans="1:17" s="3" customFormat="1" ht="22.5" customHeight="1">
      <c r="B23" s="9" t="s">
        <v>21</v>
      </c>
      <c r="C23" s="9"/>
      <c r="I23" s="164" t="s">
        <v>371</v>
      </c>
      <c r="J23" s="74"/>
      <c r="K23" s="74"/>
      <c r="L23" s="74"/>
      <c r="M23" s="74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1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4.44140625" style="2" customWidth="1"/>
    <col min="4" max="4" width="9.5546875" style="2" customWidth="1"/>
    <col min="5" max="5" width="4.44140625" style="2" customWidth="1"/>
    <col min="6" max="6" width="6.88671875" style="2" customWidth="1"/>
    <col min="7" max="7" width="9" style="2" customWidth="1"/>
    <col min="8" max="8" width="4.33203125" style="2" hidden="1" customWidth="1"/>
    <col min="9" max="9" width="8.6640625" style="2" customWidth="1"/>
    <col min="10" max="10" width="0.109375" style="2" customWidth="1"/>
    <col min="11" max="12" width="8.33203125" style="2" customWidth="1"/>
    <col min="13" max="13" width="9.44140625" style="2" customWidth="1"/>
    <col min="14" max="14" width="28" style="2" customWidth="1"/>
    <col min="15" max="15" width="14.33203125" style="2" customWidth="1"/>
    <col min="16" max="16" width="13.33203125" style="58" customWidth="1"/>
    <col min="17" max="17" width="11.44140625" style="58"/>
    <col min="18" max="16384" width="11.44140625" style="2"/>
  </cols>
  <sheetData>
    <row r="1" spans="1:19" s="1" customFormat="1" ht="18">
      <c r="A1" s="1" t="s">
        <v>22</v>
      </c>
      <c r="P1" s="219"/>
      <c r="Q1" s="219"/>
    </row>
    <row r="2" spans="1:19" s="1" customFormat="1" ht="18">
      <c r="A2" s="1" t="s">
        <v>255</v>
      </c>
      <c r="P2" s="219"/>
      <c r="Q2" s="219"/>
    </row>
    <row r="3" spans="1:19" s="1" customFormat="1" ht="18">
      <c r="A3" s="1" t="s">
        <v>23</v>
      </c>
      <c r="P3" s="219"/>
      <c r="Q3" s="219"/>
    </row>
    <row r="4" spans="1:19" s="1" customFormat="1" ht="18.600000000000001" thickBot="1">
      <c r="A4" s="1" t="s">
        <v>456</v>
      </c>
      <c r="P4" s="219"/>
      <c r="Q4" s="219"/>
    </row>
    <row r="5" spans="1:19" ht="36.6" customHeight="1" thickBot="1">
      <c r="A5" s="173" t="s">
        <v>16</v>
      </c>
      <c r="B5" s="174" t="s">
        <v>13</v>
      </c>
      <c r="C5" s="174" t="s">
        <v>212</v>
      </c>
      <c r="D5" s="174" t="s">
        <v>17</v>
      </c>
      <c r="E5" s="85" t="s">
        <v>25</v>
      </c>
      <c r="F5" s="85" t="s">
        <v>237</v>
      </c>
      <c r="G5" s="85" t="s">
        <v>239</v>
      </c>
      <c r="H5" s="85" t="s">
        <v>238</v>
      </c>
      <c r="I5" s="85" t="s">
        <v>240</v>
      </c>
      <c r="J5" s="85"/>
      <c r="K5" s="85" t="s">
        <v>194</v>
      </c>
      <c r="L5" s="85" t="s">
        <v>315</v>
      </c>
      <c r="M5" s="85" t="s">
        <v>18</v>
      </c>
      <c r="N5" s="175" t="s">
        <v>19</v>
      </c>
    </row>
    <row r="6" spans="1:19" ht="22.5" customHeight="1">
      <c r="A6" s="130" t="s">
        <v>127</v>
      </c>
      <c r="B6" s="52" t="s">
        <v>20</v>
      </c>
      <c r="C6" s="128"/>
      <c r="D6" s="54"/>
      <c r="E6" s="54"/>
      <c r="F6" s="54"/>
      <c r="G6" s="148"/>
      <c r="H6" s="148"/>
      <c r="I6" s="148"/>
      <c r="J6" s="149"/>
      <c r="K6" s="149"/>
      <c r="L6" s="149"/>
      <c r="M6" s="148"/>
      <c r="N6" s="150"/>
    </row>
    <row r="7" spans="1:19" ht="31.5" customHeight="1">
      <c r="A7" s="69"/>
      <c r="B7" s="8" t="s">
        <v>267</v>
      </c>
      <c r="C7" s="234" t="s">
        <v>445</v>
      </c>
      <c r="D7" s="209" t="s">
        <v>5</v>
      </c>
      <c r="E7" s="57">
        <v>13</v>
      </c>
      <c r="F7" s="115">
        <v>396</v>
      </c>
      <c r="G7" s="153">
        <f>E7*F7</f>
        <v>5148</v>
      </c>
      <c r="H7" s="157">
        <v>49</v>
      </c>
      <c r="I7" s="153">
        <f>H7*E7</f>
        <v>637</v>
      </c>
      <c r="J7" s="153"/>
      <c r="K7" s="153">
        <v>0</v>
      </c>
      <c r="L7" s="153">
        <v>0</v>
      </c>
      <c r="M7" s="153">
        <f>+G7-I7+K7</f>
        <v>4511</v>
      </c>
      <c r="N7" s="155" t="s">
        <v>269</v>
      </c>
      <c r="S7" s="58"/>
    </row>
    <row r="8" spans="1:19" ht="31.5" customHeight="1">
      <c r="A8" s="69"/>
      <c r="B8" s="8"/>
      <c r="C8" s="234"/>
      <c r="D8" s="209"/>
      <c r="E8" s="57"/>
      <c r="F8" s="151"/>
      <c r="G8" s="152"/>
      <c r="H8" s="152"/>
      <c r="I8" s="152"/>
      <c r="J8" s="152"/>
      <c r="K8" s="152"/>
      <c r="L8" s="152"/>
      <c r="M8" s="152"/>
      <c r="N8" s="154"/>
      <c r="S8" s="58"/>
    </row>
    <row r="9" spans="1:19" ht="31.5" customHeight="1">
      <c r="A9" s="69"/>
      <c r="B9" s="8"/>
      <c r="C9" s="234"/>
      <c r="D9" s="209"/>
      <c r="E9" s="57"/>
      <c r="F9" s="151"/>
      <c r="G9" s="152"/>
      <c r="H9" s="152"/>
      <c r="I9" s="152"/>
      <c r="J9" s="152"/>
      <c r="K9" s="152"/>
      <c r="L9" s="152"/>
      <c r="M9" s="152"/>
      <c r="N9" s="154"/>
      <c r="S9" s="58"/>
    </row>
    <row r="10" spans="1:19" ht="31.5" customHeight="1" thickBot="1">
      <c r="A10" s="69"/>
      <c r="B10" s="8"/>
      <c r="C10" s="234"/>
      <c r="D10" s="209"/>
      <c r="E10" s="57"/>
      <c r="F10" s="151"/>
      <c r="G10" s="159"/>
      <c r="H10" s="159"/>
      <c r="I10" s="159"/>
      <c r="J10" s="159"/>
      <c r="K10" s="159"/>
      <c r="L10" s="159"/>
      <c r="M10" s="159"/>
      <c r="N10" s="154"/>
      <c r="S10" s="58"/>
    </row>
    <row r="11" spans="1:19" ht="30" customHeight="1" thickTop="1" thickBot="1">
      <c r="A11" s="105"/>
      <c r="B11" s="53" t="s">
        <v>18</v>
      </c>
      <c r="C11" s="200"/>
      <c r="D11" s="106"/>
      <c r="E11" s="47"/>
      <c r="F11" s="160"/>
      <c r="G11" s="160">
        <f>SUM(G7)</f>
        <v>5148</v>
      </c>
      <c r="H11" s="160">
        <f t="shared" ref="H11:M11" si="0">SUM(H7)</f>
        <v>49</v>
      </c>
      <c r="I11" s="160">
        <f t="shared" si="0"/>
        <v>637</v>
      </c>
      <c r="J11" s="160">
        <f t="shared" si="0"/>
        <v>0</v>
      </c>
      <c r="K11" s="160">
        <f t="shared" si="0"/>
        <v>0</v>
      </c>
      <c r="L11" s="160"/>
      <c r="M11" s="160">
        <f t="shared" si="0"/>
        <v>4511</v>
      </c>
      <c r="N11" s="161"/>
    </row>
    <row r="12" spans="1:19" ht="22.5" customHeight="1">
      <c r="I12" s="58"/>
      <c r="J12" s="58"/>
      <c r="K12" s="162"/>
      <c r="L12" s="162"/>
    </row>
    <row r="13" spans="1:19" s="3" customFormat="1" ht="22.5" customHeight="1">
      <c r="B13" s="184" t="s">
        <v>254</v>
      </c>
      <c r="C13" s="184"/>
      <c r="G13" s="42"/>
      <c r="H13" s="42"/>
      <c r="I13" s="2" t="s">
        <v>370</v>
      </c>
      <c r="P13" s="42"/>
      <c r="Q13" s="42"/>
    </row>
    <row r="14" spans="1:19" s="3" customFormat="1" ht="22.5" customHeight="1">
      <c r="B14" s="184"/>
      <c r="C14" s="184"/>
      <c r="I14" s="2"/>
      <c r="P14" s="42"/>
      <c r="Q14" s="42"/>
    </row>
    <row r="15" spans="1:19" s="3" customFormat="1" ht="21.75" customHeight="1">
      <c r="B15" s="184"/>
      <c r="C15" s="184"/>
      <c r="I15" s="2"/>
      <c r="P15" s="42"/>
      <c r="Q15" s="42"/>
    </row>
    <row r="16" spans="1:19" s="3" customFormat="1" ht="22.5" customHeight="1">
      <c r="B16" s="184" t="s">
        <v>21</v>
      </c>
      <c r="C16" s="184"/>
      <c r="I16" s="164" t="s">
        <v>371</v>
      </c>
      <c r="J16" s="233"/>
      <c r="K16" s="233"/>
      <c r="L16" s="235"/>
      <c r="M16" s="184"/>
      <c r="P16" s="42"/>
      <c r="Q16" s="42"/>
    </row>
    <row r="17" spans="16:17" s="3" customFormat="1">
      <c r="P17" s="42"/>
      <c r="Q17" s="42"/>
    </row>
    <row r="18" spans="16:17" s="3" customFormat="1">
      <c r="P18" s="42"/>
      <c r="Q18" s="42"/>
    </row>
    <row r="20" spans="16:17" ht="21.75" customHeight="1"/>
    <row r="21" spans="16:17" ht="22.5" customHeight="1"/>
  </sheetData>
  <printOptions horizontalCentered="1" verticalCentered="1"/>
  <pageMargins left="0" right="0" top="0.15748031496062992" bottom="0.15748031496062992" header="0" footer="0"/>
  <pageSetup scale="8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O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6.6640625" style="2" customWidth="1"/>
    <col min="3" max="3" width="11.33203125" style="2" customWidth="1"/>
    <col min="4" max="4" width="9.88671875" style="2" customWidth="1"/>
    <col min="5" max="5" width="5.6640625" style="2" customWidth="1"/>
    <col min="6" max="6" width="9" style="2" customWidth="1"/>
    <col min="7" max="7" width="10.88671875" style="2" customWidth="1"/>
    <col min="8" max="8" width="2.88671875" style="2" hidden="1" customWidth="1"/>
    <col min="9" max="9" width="10.6640625" style="2" customWidth="1"/>
    <col min="10" max="10" width="3.33203125" style="2" hidden="1" customWidth="1"/>
    <col min="11" max="11" width="9.109375" style="2" customWidth="1"/>
    <col min="12" max="12" width="11" style="2" customWidth="1"/>
    <col min="13" max="13" width="29.6640625" style="2" customWidth="1"/>
    <col min="14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255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456</v>
      </c>
    </row>
    <row r="5" spans="1:15" ht="46.95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5" t="s">
        <v>194</v>
      </c>
      <c r="L5" s="65" t="s">
        <v>18</v>
      </c>
      <c r="M5" s="86" t="s">
        <v>19</v>
      </c>
    </row>
    <row r="6" spans="1:15" s="3" customFormat="1" ht="22.5" customHeight="1">
      <c r="A6" s="50" t="s">
        <v>126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>
      <c r="A7" s="46"/>
      <c r="B7" s="63" t="s">
        <v>386</v>
      </c>
      <c r="C7" s="6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217" customFormat="1" ht="30" customHeight="1">
      <c r="A8" s="48" t="s">
        <v>126</v>
      </c>
      <c r="B8" s="73" t="s">
        <v>387</v>
      </c>
      <c r="C8" s="79" t="s">
        <v>229</v>
      </c>
      <c r="D8" s="75" t="s">
        <v>388</v>
      </c>
      <c r="E8" s="25">
        <v>13</v>
      </c>
      <c r="F8" s="87">
        <v>145</v>
      </c>
      <c r="G8" s="6">
        <f t="shared" ref="G8" si="0">E8*F8</f>
        <v>1885</v>
      </c>
      <c r="H8" s="6">
        <v>0</v>
      </c>
      <c r="I8" s="6">
        <f t="shared" ref="I8" si="1">E8*H8</f>
        <v>0</v>
      </c>
      <c r="J8" s="6">
        <v>3</v>
      </c>
      <c r="K8" s="6">
        <f>+E8*J8</f>
        <v>39</v>
      </c>
      <c r="L8" s="6">
        <f t="shared" ref="L8" si="2">+G8-I8+K8</f>
        <v>1924</v>
      </c>
      <c r="M8" s="5" t="s">
        <v>78</v>
      </c>
      <c r="N8" s="97"/>
    </row>
    <row r="9" spans="1:15" s="3" customFormat="1" ht="30" customHeight="1">
      <c r="A9" s="48"/>
      <c r="B9" s="73"/>
      <c r="C9" s="79"/>
      <c r="D9" s="68"/>
      <c r="E9" s="25"/>
      <c r="F9" s="87"/>
      <c r="G9" s="6"/>
      <c r="H9" s="6"/>
      <c r="I9" s="6"/>
      <c r="J9" s="29"/>
      <c r="K9" s="29"/>
      <c r="L9" s="6"/>
      <c r="M9" s="16"/>
      <c r="O9" s="42"/>
    </row>
    <row r="10" spans="1:15" s="3" customFormat="1" ht="30" customHeight="1">
      <c r="A10" s="48"/>
      <c r="B10" s="8"/>
      <c r="C10" s="34"/>
      <c r="D10" s="68"/>
      <c r="E10" s="25"/>
      <c r="F10" s="87"/>
      <c r="G10" s="6"/>
      <c r="H10" s="6"/>
      <c r="I10" s="6"/>
      <c r="J10" s="29"/>
      <c r="K10" s="29"/>
      <c r="L10" s="6"/>
      <c r="M10" s="16"/>
      <c r="O10" s="42"/>
    </row>
    <row r="11" spans="1:15" s="3" customFormat="1" ht="30" customHeight="1">
      <c r="A11" s="48"/>
      <c r="B11" s="8"/>
      <c r="C11" s="34"/>
      <c r="D11" s="34"/>
      <c r="E11" s="25"/>
      <c r="F11" s="87"/>
      <c r="G11" s="6"/>
      <c r="H11" s="6"/>
      <c r="I11" s="6"/>
      <c r="J11" s="29"/>
      <c r="K11" s="29"/>
      <c r="L11" s="6"/>
      <c r="M11" s="16"/>
      <c r="O11" s="42"/>
    </row>
    <row r="12" spans="1:15" s="3" customFormat="1" ht="30" customHeight="1">
      <c r="A12" s="48"/>
      <c r="B12" s="64"/>
      <c r="C12" s="214"/>
      <c r="D12" s="68"/>
      <c r="E12" s="61"/>
      <c r="F12" s="89"/>
      <c r="G12" s="6"/>
      <c r="H12" s="6"/>
      <c r="I12" s="6"/>
      <c r="J12" s="29"/>
      <c r="K12" s="29"/>
      <c r="L12" s="6"/>
      <c r="M12" s="16"/>
      <c r="O12" s="42"/>
    </row>
    <row r="13" spans="1:15" s="3" customFormat="1" ht="30" customHeight="1" thickBot="1">
      <c r="A13" s="48"/>
      <c r="B13" s="8"/>
      <c r="C13" s="34"/>
      <c r="D13" s="34"/>
      <c r="E13" s="25"/>
      <c r="F13" s="88"/>
      <c r="G13" s="23"/>
      <c r="H13" s="23"/>
      <c r="I13" s="23"/>
      <c r="J13" s="23"/>
      <c r="K13" s="23"/>
      <c r="L13" s="23"/>
      <c r="M13" s="16"/>
      <c r="N13" s="42"/>
      <c r="O13" s="42"/>
    </row>
    <row r="14" spans="1:15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L14" si="3">SUM(G8:G13)</f>
        <v>1885</v>
      </c>
      <c r="H14" s="24">
        <f t="shared" si="3"/>
        <v>0</v>
      </c>
      <c r="I14" s="24">
        <f t="shared" si="3"/>
        <v>0</v>
      </c>
      <c r="J14" s="24">
        <f t="shared" si="3"/>
        <v>3</v>
      </c>
      <c r="K14" s="24">
        <f t="shared" si="3"/>
        <v>39</v>
      </c>
      <c r="L14" s="24">
        <f t="shared" si="3"/>
        <v>1924</v>
      </c>
      <c r="M14" s="22"/>
      <c r="O14" s="42"/>
    </row>
    <row r="15" spans="1:15" s="3" customFormat="1" ht="30" customHeight="1">
      <c r="B15" s="184" t="s">
        <v>254</v>
      </c>
      <c r="C15" s="184"/>
      <c r="F15" s="218"/>
      <c r="I15" s="3" t="s">
        <v>370</v>
      </c>
      <c r="J15" s="103"/>
      <c r="K15" s="103"/>
      <c r="L15" s="103"/>
    </row>
    <row r="16" spans="1:15" s="3" customFormat="1" ht="22.5" customHeight="1">
      <c r="B16" s="184"/>
      <c r="C16" s="184"/>
      <c r="K16" s="41"/>
    </row>
    <row r="17" spans="1:13" s="3" customFormat="1" ht="22.5" customHeight="1">
      <c r="B17" s="184"/>
      <c r="C17" s="184"/>
    </row>
    <row r="18" spans="1:13" s="3" customFormat="1" ht="21.75" customHeight="1">
      <c r="B18" s="184" t="s">
        <v>21</v>
      </c>
      <c r="C18" s="184"/>
      <c r="I18" s="217" t="s">
        <v>372</v>
      </c>
      <c r="J18" s="74"/>
      <c r="K18" s="74"/>
      <c r="L18" s="74"/>
    </row>
    <row r="19" spans="1:13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M220"/>
  <sheetViews>
    <sheetView workbookViewId="0">
      <selection activeCell="P232" sqref="P232"/>
    </sheetView>
  </sheetViews>
  <sheetFormatPr baseColWidth="10" defaultColWidth="27.33203125" defaultRowHeight="13.2"/>
  <cols>
    <col min="1" max="1" width="26.33203125" customWidth="1"/>
    <col min="2" max="2" width="13.88671875" style="66" customWidth="1"/>
    <col min="3" max="3" width="12.88671875" style="66" customWidth="1"/>
    <col min="4" max="4" width="0.109375" hidden="1" customWidth="1"/>
    <col min="5" max="5" width="7.6640625" customWidth="1"/>
    <col min="6" max="6" width="9.6640625" style="70" customWidth="1"/>
    <col min="7" max="7" width="13.33203125" style="70" customWidth="1"/>
    <col min="8" max="8" width="8" style="70" hidden="1" customWidth="1"/>
    <col min="9" max="9" width="10.6640625" style="70" customWidth="1"/>
    <col min="10" max="10" width="1.5546875" style="70" hidden="1" customWidth="1"/>
    <col min="11" max="12" width="12.6640625" style="70" customWidth="1"/>
    <col min="13" max="13" width="13.6640625" style="70" customWidth="1"/>
  </cols>
  <sheetData>
    <row r="1" spans="1:13" ht="22.2" customHeight="1">
      <c r="A1" s="179" t="s">
        <v>343</v>
      </c>
    </row>
    <row r="2" spans="1:13" ht="22.2" customHeight="1">
      <c r="A2" s="179" t="s">
        <v>458</v>
      </c>
    </row>
    <row r="3" spans="1:13" ht="22.2" customHeight="1">
      <c r="A3" s="179" t="s">
        <v>369</v>
      </c>
    </row>
    <row r="4" spans="1:13" ht="22.2" customHeight="1" thickBot="1"/>
    <row r="5" spans="1:13" ht="32.4" customHeight="1" thickBot="1">
      <c r="A5" s="188" t="s">
        <v>317</v>
      </c>
      <c r="B5" s="189" t="s">
        <v>212</v>
      </c>
      <c r="C5" s="189" t="s">
        <v>17</v>
      </c>
      <c r="D5" s="189" t="s">
        <v>339</v>
      </c>
      <c r="E5" s="189" t="s">
        <v>245</v>
      </c>
      <c r="F5" s="215" t="s">
        <v>237</v>
      </c>
      <c r="G5" s="215" t="s">
        <v>239</v>
      </c>
      <c r="H5" s="215" t="s">
        <v>238</v>
      </c>
      <c r="I5" s="215" t="s">
        <v>240</v>
      </c>
      <c r="J5" s="215" t="s">
        <v>340</v>
      </c>
      <c r="K5" s="215" t="s">
        <v>341</v>
      </c>
      <c r="L5" s="215" t="s">
        <v>315</v>
      </c>
      <c r="M5" s="216" t="s">
        <v>318</v>
      </c>
    </row>
    <row r="6" spans="1:13" ht="24" customHeight="1">
      <c r="A6" s="177" t="str">
        <f>REG!B7</f>
        <v>MARTHA ELVA RUIZ VARGAS</v>
      </c>
      <c r="B6" s="221" t="str">
        <f>REG!C7</f>
        <v>SALA DE CABILDO</v>
      </c>
      <c r="C6" s="221" t="str">
        <f>REG!D7</f>
        <v>REG. PROPIETARIO</v>
      </c>
      <c r="D6" s="177" t="e">
        <f>REG!#REF!</f>
        <v>#REF!</v>
      </c>
      <c r="E6" s="177">
        <f>REG!E7</f>
        <v>13</v>
      </c>
      <c r="F6" s="180">
        <f>REG!F7</f>
        <v>832</v>
      </c>
      <c r="G6" s="180">
        <f>REG!G7</f>
        <v>10816</v>
      </c>
      <c r="H6" s="180">
        <f>REG!H7</f>
        <v>144</v>
      </c>
      <c r="I6" s="180">
        <f>REG!I7</f>
        <v>1872</v>
      </c>
      <c r="J6" s="180">
        <f>REG!J7</f>
        <v>0</v>
      </c>
      <c r="K6" s="180">
        <f>REG!K7</f>
        <v>0</v>
      </c>
      <c r="L6" s="180">
        <f>REG!L7</f>
        <v>0</v>
      </c>
      <c r="M6" s="180">
        <f>REG!M7</f>
        <v>8944</v>
      </c>
    </row>
    <row r="7" spans="1:13" ht="24" customHeight="1">
      <c r="A7" s="48" t="str">
        <f>REG!B8</f>
        <v>FRANCISCO J. ARCEO GONZALEZ</v>
      </c>
      <c r="B7" s="222" t="str">
        <f>REG!C8</f>
        <v>SALA DE CABILDO</v>
      </c>
      <c r="C7" s="222" t="str">
        <f>REG!D8</f>
        <v>REG. PROPIETARIO</v>
      </c>
      <c r="D7" s="48" t="e">
        <f>REG!#REF!</f>
        <v>#REF!</v>
      </c>
      <c r="E7" s="48">
        <f>REG!E8</f>
        <v>13</v>
      </c>
      <c r="F7" s="181">
        <f>REG!F8</f>
        <v>832</v>
      </c>
      <c r="G7" s="181">
        <f>REG!G8</f>
        <v>10816</v>
      </c>
      <c r="H7" s="181">
        <f>REG!H8</f>
        <v>144</v>
      </c>
      <c r="I7" s="181">
        <f>REG!I8</f>
        <v>1872</v>
      </c>
      <c r="J7" s="181">
        <f>REG!J8</f>
        <v>0</v>
      </c>
      <c r="K7" s="181">
        <f>REG!K8</f>
        <v>0</v>
      </c>
      <c r="L7" s="181">
        <f>REG!L8</f>
        <v>0</v>
      </c>
      <c r="M7" s="181">
        <f>REG!M8</f>
        <v>8944</v>
      </c>
    </row>
    <row r="8" spans="1:13" ht="24" customHeight="1">
      <c r="A8" s="48" t="str">
        <f>REG!B9</f>
        <v>ALTA GRACIA FLORES FLORES</v>
      </c>
      <c r="B8" s="222" t="str">
        <f>REG!C9</f>
        <v>SALA DE CABILDO</v>
      </c>
      <c r="C8" s="222" t="str">
        <f>REG!D9</f>
        <v>REG. PROPIETARIO</v>
      </c>
      <c r="D8" s="48" t="e">
        <f>REG!#REF!</f>
        <v>#REF!</v>
      </c>
      <c r="E8" s="48">
        <f>REG!E9</f>
        <v>13</v>
      </c>
      <c r="F8" s="181">
        <f>REG!F9</f>
        <v>832</v>
      </c>
      <c r="G8" s="181">
        <f>REG!G9</f>
        <v>10816</v>
      </c>
      <c r="H8" s="181">
        <f>REG!H9</f>
        <v>144</v>
      </c>
      <c r="I8" s="181">
        <f>REG!I9</f>
        <v>1872</v>
      </c>
      <c r="J8" s="181">
        <f>REG!J9</f>
        <v>0</v>
      </c>
      <c r="K8" s="181">
        <f>REG!K9</f>
        <v>0</v>
      </c>
      <c r="L8" s="181">
        <f>REG!L9</f>
        <v>0</v>
      </c>
      <c r="M8" s="181">
        <f>REG!M9</f>
        <v>8944</v>
      </c>
    </row>
    <row r="9" spans="1:13" ht="24" customHeight="1">
      <c r="A9" s="48" t="str">
        <f>REG!B10</f>
        <v>PEDRO RODRIGUEZ MARIN</v>
      </c>
      <c r="B9" s="222" t="str">
        <f>REG!C10</f>
        <v>SALA DE CABILDO</v>
      </c>
      <c r="C9" s="222" t="str">
        <f>REG!D10</f>
        <v>REG. PROPIETARIO</v>
      </c>
      <c r="D9" s="48" t="e">
        <f>REG!#REF!</f>
        <v>#REF!</v>
      </c>
      <c r="E9" s="48">
        <f>REG!E10</f>
        <v>13</v>
      </c>
      <c r="F9" s="181">
        <f>REG!F10</f>
        <v>832</v>
      </c>
      <c r="G9" s="181">
        <f>REG!G10</f>
        <v>10816</v>
      </c>
      <c r="H9" s="181">
        <f>REG!H10</f>
        <v>144</v>
      </c>
      <c r="I9" s="181">
        <f>REG!I10</f>
        <v>1872</v>
      </c>
      <c r="J9" s="181">
        <f>REG!J10</f>
        <v>0</v>
      </c>
      <c r="K9" s="181">
        <f>REG!K10</f>
        <v>0</v>
      </c>
      <c r="L9" s="181">
        <f>REG!L10</f>
        <v>0</v>
      </c>
      <c r="M9" s="181">
        <f>REG!M10</f>
        <v>8944</v>
      </c>
    </row>
    <row r="10" spans="1:13" ht="24" customHeight="1">
      <c r="A10" s="48" t="str">
        <f>REG!B11</f>
        <v>SUSANA DUARTE LOZANO</v>
      </c>
      <c r="B10" s="222" t="str">
        <f>REG!C11</f>
        <v>SALA DE CABILDO</v>
      </c>
      <c r="C10" s="222" t="str">
        <f>REG!D11</f>
        <v>REG. PROPIETARIO</v>
      </c>
      <c r="D10" s="48" t="e">
        <f>REG!#REF!</f>
        <v>#REF!</v>
      </c>
      <c r="E10" s="48">
        <f>REG!E11</f>
        <v>13</v>
      </c>
      <c r="F10" s="181">
        <f>REG!F11</f>
        <v>832</v>
      </c>
      <c r="G10" s="181">
        <f>REG!G11</f>
        <v>10816</v>
      </c>
      <c r="H10" s="181">
        <f>REG!H11</f>
        <v>144</v>
      </c>
      <c r="I10" s="181">
        <f>REG!I11</f>
        <v>1872</v>
      </c>
      <c r="J10" s="181">
        <f>REG!J11</f>
        <v>0</v>
      </c>
      <c r="K10" s="181">
        <f>REG!K11</f>
        <v>0</v>
      </c>
      <c r="L10" s="181">
        <f>REG!L11</f>
        <v>0</v>
      </c>
      <c r="M10" s="181">
        <f>REG!M11</f>
        <v>8944</v>
      </c>
    </row>
    <row r="11" spans="1:13" ht="24" customHeight="1">
      <c r="A11" s="48" t="str">
        <f>REG!B12</f>
        <v>CARLOS MATA CEJA</v>
      </c>
      <c r="B11" s="222" t="str">
        <f>REG!C12</f>
        <v>SALA DE CABILDO</v>
      </c>
      <c r="C11" s="222" t="str">
        <f>REG!D12</f>
        <v>REG. PROPIETARIO</v>
      </c>
      <c r="D11" s="48" t="e">
        <f>REG!#REF!</f>
        <v>#REF!</v>
      </c>
      <c r="E11" s="48">
        <f>REG!E12</f>
        <v>13</v>
      </c>
      <c r="F11" s="181">
        <f>REG!F12</f>
        <v>832</v>
      </c>
      <c r="G11" s="181">
        <f>REG!G12</f>
        <v>10816</v>
      </c>
      <c r="H11" s="181">
        <f>REG!H12</f>
        <v>144</v>
      </c>
      <c r="I11" s="181">
        <f>REG!I12</f>
        <v>1872</v>
      </c>
      <c r="J11" s="181">
        <f>REG!J12</f>
        <v>0</v>
      </c>
      <c r="K11" s="181">
        <f>REG!K12</f>
        <v>0</v>
      </c>
      <c r="L11" s="181">
        <f>REG!L12</f>
        <v>318</v>
      </c>
      <c r="M11" s="181">
        <f>REG!M12</f>
        <v>8626</v>
      </c>
    </row>
    <row r="12" spans="1:13" ht="24" customHeight="1">
      <c r="A12" s="48" t="str">
        <f>REG!B13</f>
        <v>ADRIANA RAMIREZ RAMOS</v>
      </c>
      <c r="B12" s="222" t="str">
        <f>REG!C13</f>
        <v>SALA DE CABILDO</v>
      </c>
      <c r="C12" s="222" t="str">
        <f>REG!D13</f>
        <v>REG. PROPIETARIO</v>
      </c>
      <c r="D12" s="48" t="e">
        <f>REG!#REF!</f>
        <v>#REF!</v>
      </c>
      <c r="E12" s="48">
        <f>REG!E13</f>
        <v>13</v>
      </c>
      <c r="F12" s="181">
        <f>REG!F13</f>
        <v>832</v>
      </c>
      <c r="G12" s="181">
        <f>REG!G13</f>
        <v>10816</v>
      </c>
      <c r="H12" s="181">
        <f>REG!H13</f>
        <v>144</v>
      </c>
      <c r="I12" s="181">
        <f>REG!I13</f>
        <v>1872</v>
      </c>
      <c r="J12" s="181">
        <f>REG!J13</f>
        <v>0</v>
      </c>
      <c r="K12" s="181">
        <f>REG!K13</f>
        <v>0</v>
      </c>
      <c r="L12" s="181">
        <f>REG!L13</f>
        <v>0</v>
      </c>
      <c r="M12" s="181">
        <f>REG!M13</f>
        <v>8944</v>
      </c>
    </row>
    <row r="13" spans="1:13" ht="24" customHeight="1">
      <c r="A13" s="48" t="str">
        <f>REG!B14</f>
        <v>JOSE LUIS TEJEDA HERRERA</v>
      </c>
      <c r="B13" s="222" t="str">
        <f>REG!C14</f>
        <v>SALA DE CABILDO</v>
      </c>
      <c r="C13" s="222" t="str">
        <f>REG!D14</f>
        <v>REG. PROPIETARIO</v>
      </c>
      <c r="D13" s="48" t="e">
        <f>REG!#REF!</f>
        <v>#REF!</v>
      </c>
      <c r="E13" s="48">
        <f>REG!E14</f>
        <v>13</v>
      </c>
      <c r="F13" s="181">
        <f>REG!F14</f>
        <v>832</v>
      </c>
      <c r="G13" s="181">
        <f>REG!G14</f>
        <v>10816</v>
      </c>
      <c r="H13" s="181">
        <f>REG!H14</f>
        <v>144</v>
      </c>
      <c r="I13" s="181">
        <f>REG!I14</f>
        <v>1872</v>
      </c>
      <c r="J13" s="181">
        <f>REG!J14</f>
        <v>0</v>
      </c>
      <c r="K13" s="181">
        <f>REG!K14</f>
        <v>0</v>
      </c>
      <c r="L13" s="181">
        <f>REG!L14</f>
        <v>0</v>
      </c>
      <c r="M13" s="181">
        <f>REG!M14</f>
        <v>8944</v>
      </c>
    </row>
    <row r="14" spans="1:13" ht="24" customHeight="1">
      <c r="A14" s="48" t="str">
        <f>REG!B15</f>
        <v>ROGELIO CHAVARRIA AGUILAR</v>
      </c>
      <c r="B14" s="222" t="str">
        <f>REG!C15</f>
        <v>SALA DE CABILDO</v>
      </c>
      <c r="C14" s="222" t="str">
        <f>REG!D15</f>
        <v>REG. PROPIETARIO</v>
      </c>
      <c r="D14" s="48" t="e">
        <f>REG!#REF!</f>
        <v>#REF!</v>
      </c>
      <c r="E14" s="48">
        <f>REG!E15</f>
        <v>13</v>
      </c>
      <c r="F14" s="181">
        <f>REG!F15</f>
        <v>832</v>
      </c>
      <c r="G14" s="181">
        <f>REG!G15</f>
        <v>10816</v>
      </c>
      <c r="H14" s="181">
        <f>REG!H15</f>
        <v>144</v>
      </c>
      <c r="I14" s="181">
        <f>REG!I15</f>
        <v>1872</v>
      </c>
      <c r="J14" s="181">
        <f>REG!J15</f>
        <v>0</v>
      </c>
      <c r="K14" s="181">
        <f>REG!K15</f>
        <v>0</v>
      </c>
      <c r="L14" s="181">
        <f>REG!L15</f>
        <v>0</v>
      </c>
      <c r="M14" s="181">
        <f>REG!M15</f>
        <v>8944</v>
      </c>
    </row>
    <row r="15" spans="1:13" ht="24" customHeight="1">
      <c r="A15" s="48" t="str">
        <f>PRESID!B7</f>
        <v>RAMON MARTINEZ MORFIN</v>
      </c>
      <c r="B15" s="222" t="str">
        <f>PRESID!C7</f>
        <v>PRESIDENCIA MPAL.</v>
      </c>
      <c r="C15" s="222" t="str">
        <f>PRESID!D7</f>
        <v>PRESIDENTE MPAL.</v>
      </c>
      <c r="D15" s="48" t="e">
        <f>PRESID!#REF!</f>
        <v>#REF!</v>
      </c>
      <c r="E15" s="48">
        <f>PRESID!E7</f>
        <v>13</v>
      </c>
      <c r="F15" s="181">
        <f>PRESID!F7</f>
        <v>1680</v>
      </c>
      <c r="G15" s="181">
        <f>PRESID!G7</f>
        <v>21840</v>
      </c>
      <c r="H15" s="181">
        <f>PRESID!H7</f>
        <v>378</v>
      </c>
      <c r="I15" s="181">
        <f>PRESID!I7</f>
        <v>4914</v>
      </c>
      <c r="J15" s="181">
        <f>PRESID!J7</f>
        <v>0</v>
      </c>
      <c r="K15" s="181">
        <f>PRESID!K7</f>
        <v>0</v>
      </c>
      <c r="L15" s="181">
        <f>PRESID!L7</f>
        <v>1412</v>
      </c>
      <c r="M15" s="181">
        <f>PRESID!M7</f>
        <v>15514</v>
      </c>
    </row>
    <row r="16" spans="1:13" ht="24" customHeight="1">
      <c r="A16" s="48" t="str">
        <f>PRESID!B8</f>
        <v>ALACIEL CONTRERAS FLORES</v>
      </c>
      <c r="B16" s="222" t="str">
        <f>PRESID!C8</f>
        <v>PRESIDENCIA MPAL.</v>
      </c>
      <c r="C16" s="222" t="str">
        <f>PRESID!D8</f>
        <v>RECEPCIONISTA</v>
      </c>
      <c r="D16" s="48" t="e">
        <f>PRESID!#REF!</f>
        <v>#REF!</v>
      </c>
      <c r="E16" s="48">
        <f>PRESID!E8</f>
        <v>13</v>
      </c>
      <c r="F16" s="181">
        <f>PRESID!F8</f>
        <v>188</v>
      </c>
      <c r="G16" s="181">
        <f>PRESID!G8</f>
        <v>2444</v>
      </c>
      <c r="H16" s="181">
        <f>PRESID!H8</f>
        <v>4</v>
      </c>
      <c r="I16" s="181">
        <f>PRESID!I8</f>
        <v>52</v>
      </c>
      <c r="J16" s="181">
        <f>PRESID!J8</f>
        <v>0</v>
      </c>
      <c r="K16" s="181">
        <f>PRESID!K8</f>
        <v>0</v>
      </c>
      <c r="L16" s="181">
        <f>PRESID!L8</f>
        <v>0</v>
      </c>
      <c r="M16" s="181">
        <f>PRESID!M8</f>
        <v>2392</v>
      </c>
    </row>
    <row r="17" spans="1:13" ht="24" customHeight="1">
      <c r="A17" s="48" t="str">
        <f>PRESID!B9</f>
        <v>JUAN ANTONIO  GARCIA LOPEZ</v>
      </c>
      <c r="B17" s="222" t="str">
        <f>PRESID!C9</f>
        <v>PRESIDENCIA MPAL.</v>
      </c>
      <c r="C17" s="222" t="str">
        <f>PRESID!D9</f>
        <v>MENSAJERO</v>
      </c>
      <c r="D17" s="48" t="e">
        <f>PRESID!#REF!</f>
        <v>#REF!</v>
      </c>
      <c r="E17" s="48">
        <f>PRESID!E9</f>
        <v>13</v>
      </c>
      <c r="F17" s="181">
        <f>PRESID!F9</f>
        <v>212</v>
      </c>
      <c r="G17" s="181">
        <f>PRESID!G9</f>
        <v>2756</v>
      </c>
      <c r="H17" s="181">
        <f>PRESID!H9</f>
        <v>8</v>
      </c>
      <c r="I17" s="181">
        <f>PRESID!I9</f>
        <v>104</v>
      </c>
      <c r="J17" s="181">
        <f>PRESID!J9</f>
        <v>0</v>
      </c>
      <c r="K17" s="181">
        <f>PRESID!K9</f>
        <v>0</v>
      </c>
      <c r="L17" s="181">
        <f>PRESID!L9</f>
        <v>163</v>
      </c>
      <c r="M17" s="181">
        <f>PRESID!M9</f>
        <v>2489</v>
      </c>
    </row>
    <row r="18" spans="1:13" ht="24" customHeight="1">
      <c r="A18" s="48" t="str">
        <f>PRESID!B10</f>
        <v>MARIA TERESA VAZQUEZ NAVARRETE</v>
      </c>
      <c r="B18" s="222" t="str">
        <f>PRESID!C10</f>
        <v>PRESIDENCIA MPAL.</v>
      </c>
      <c r="C18" s="222" t="str">
        <f>PRESID!D10</f>
        <v>CONSERJE</v>
      </c>
      <c r="D18" s="48" t="e">
        <f>PRESID!#REF!</f>
        <v>#REF!</v>
      </c>
      <c r="E18" s="48">
        <f>PRESID!E10</f>
        <v>13</v>
      </c>
      <c r="F18" s="181">
        <f>PRESID!F10</f>
        <v>164</v>
      </c>
      <c r="G18" s="181">
        <f>PRESID!G10</f>
        <v>2132</v>
      </c>
      <c r="H18" s="181">
        <f>PRESID!H10</f>
        <v>1</v>
      </c>
      <c r="I18" s="181">
        <f>PRESID!I10</f>
        <v>13</v>
      </c>
      <c r="J18" s="181">
        <f>PRESID!J10</f>
        <v>0</v>
      </c>
      <c r="K18" s="181">
        <f>PRESID!K10</f>
        <v>0</v>
      </c>
      <c r="L18" s="181">
        <f>PRESID!L10</f>
        <v>0</v>
      </c>
      <c r="M18" s="181">
        <f>PRESID!M10</f>
        <v>2119</v>
      </c>
    </row>
    <row r="19" spans="1:13" ht="24" customHeight="1">
      <c r="A19" s="48" t="str">
        <f>PRESID!B11</f>
        <v>LEONOR GONZALEZ MEDINA</v>
      </c>
      <c r="B19" s="222" t="str">
        <f>PRESID!C11</f>
        <v>PRESIDENCIA MPAL.</v>
      </c>
      <c r="C19" s="222" t="str">
        <f>PRESID!D11</f>
        <v>CONSERJE</v>
      </c>
      <c r="D19" s="48" t="e">
        <f>PRESID!#REF!</f>
        <v>#REF!</v>
      </c>
      <c r="E19" s="48">
        <f>PRESID!E11</f>
        <v>13</v>
      </c>
      <c r="F19" s="181">
        <f>PRESID!F11</f>
        <v>164</v>
      </c>
      <c r="G19" s="181">
        <f>PRESID!G11</f>
        <v>2132</v>
      </c>
      <c r="H19" s="181">
        <f>PRESID!H11</f>
        <v>1</v>
      </c>
      <c r="I19" s="181">
        <f>PRESID!I11</f>
        <v>13</v>
      </c>
      <c r="J19" s="181">
        <f>PRESID!J11</f>
        <v>0</v>
      </c>
      <c r="K19" s="181">
        <f>PRESID!K11</f>
        <v>0</v>
      </c>
      <c r="L19" s="181">
        <f>PRESID!L11</f>
        <v>122</v>
      </c>
      <c r="M19" s="181">
        <f>PRESID!M11</f>
        <v>1997</v>
      </c>
    </row>
    <row r="20" spans="1:13" ht="24" customHeight="1">
      <c r="A20" s="48" t="str">
        <f>CHAYITO!B7</f>
        <v>MARIA DEL ROSARIO LOPEZ GARCIA</v>
      </c>
      <c r="B20" s="222" t="str">
        <f>CHAYITO!C7</f>
        <v>MODULO DE CONSTANCIAS DE NO ANTECEDENTES</v>
      </c>
      <c r="C20" s="222" t="str">
        <f>CHAYITO!D7</f>
        <v>SECRETARIA</v>
      </c>
      <c r="D20" s="48" t="e">
        <f>CHAYITO!#REF!</f>
        <v>#REF!</v>
      </c>
      <c r="E20" s="181">
        <f>CHAYITO!E7</f>
        <v>13</v>
      </c>
      <c r="F20" s="181">
        <f>CHAYITO!F7</f>
        <v>396</v>
      </c>
      <c r="G20" s="181">
        <f>CHAYITO!G7</f>
        <v>5148</v>
      </c>
      <c r="H20" s="181">
        <f>CHAYITO!H7</f>
        <v>49</v>
      </c>
      <c r="I20" s="181">
        <f>CHAYITO!I7</f>
        <v>637</v>
      </c>
      <c r="J20" s="181">
        <f>CHAYITO!J7</f>
        <v>0</v>
      </c>
      <c r="K20" s="181">
        <f>CHAYITO!K7</f>
        <v>0</v>
      </c>
      <c r="L20" s="181">
        <f>CHAYITO!L7</f>
        <v>0</v>
      </c>
      <c r="M20" s="181">
        <f>CHAYITO!M7</f>
        <v>4511</v>
      </c>
    </row>
    <row r="21" spans="1:13" ht="24" customHeight="1">
      <c r="A21" s="48" t="str">
        <f>SINDIC!B8</f>
        <v>JUAN CARLOS CONTRERAS CARDENAS</v>
      </c>
      <c r="B21" s="222" t="str">
        <f>SINDIC!C8</f>
        <v>SINDICATURA</v>
      </c>
      <c r="C21" s="222" t="str">
        <f>SINDIC!D8</f>
        <v>SINDICO</v>
      </c>
      <c r="D21" s="48" t="e">
        <f>SINDIC!#REF!</f>
        <v>#REF!</v>
      </c>
      <c r="E21" s="48">
        <f>SINDIC!E8</f>
        <v>13</v>
      </c>
      <c r="F21" s="181">
        <f>SINDIC!F8</f>
        <v>905</v>
      </c>
      <c r="G21" s="181">
        <f>SINDIC!G8</f>
        <v>11765</v>
      </c>
      <c r="H21" s="181">
        <f>SINDIC!H8</f>
        <v>161</v>
      </c>
      <c r="I21" s="181">
        <f>SINDIC!I8</f>
        <v>2093</v>
      </c>
      <c r="J21" s="181">
        <f>SINDIC!J8</f>
        <v>0</v>
      </c>
      <c r="K21" s="181">
        <f>SINDIC!K8</f>
        <v>0</v>
      </c>
      <c r="L21" s="181">
        <f>SINDIC!L8</f>
        <v>0</v>
      </c>
      <c r="M21" s="181">
        <f>SINDIC!M8</f>
        <v>9672</v>
      </c>
    </row>
    <row r="22" spans="1:13" ht="24" customHeight="1">
      <c r="A22" s="48" t="str">
        <f>SINDIC!B9</f>
        <v>JANETTE GPE. TRUJILLO GALLEGOS</v>
      </c>
      <c r="B22" s="222" t="str">
        <f>SINDIC!C9</f>
        <v>SINDICATURA</v>
      </c>
      <c r="C22" s="222" t="str">
        <f>SINDIC!D9</f>
        <v>SECRETARIA</v>
      </c>
      <c r="D22" s="48" t="e">
        <f>SINDIC!#REF!</f>
        <v>#REF!</v>
      </c>
      <c r="E22" s="48">
        <f>SINDIC!E9</f>
        <v>13</v>
      </c>
      <c r="F22" s="181">
        <f>SINDIC!F9</f>
        <v>188</v>
      </c>
      <c r="G22" s="181">
        <f>SINDIC!G9</f>
        <v>2444</v>
      </c>
      <c r="H22" s="181">
        <f>SINDIC!H9</f>
        <v>4</v>
      </c>
      <c r="I22" s="181">
        <f>SINDIC!I9</f>
        <v>52</v>
      </c>
      <c r="J22" s="181">
        <f>SINDIC!J9</f>
        <v>0</v>
      </c>
      <c r="K22" s="181">
        <f>SINDIC!K9</f>
        <v>0</v>
      </c>
      <c r="L22" s="181">
        <f>SINDIC!L9</f>
        <v>0</v>
      </c>
      <c r="M22" s="181">
        <f>SINDIC!M9</f>
        <v>2392</v>
      </c>
    </row>
    <row r="23" spans="1:13" ht="24" customHeight="1">
      <c r="A23" s="48" t="str">
        <f>SINDIC!B10</f>
        <v>LUIS ZUÑIGA ZUÑIGA</v>
      </c>
      <c r="B23" s="222" t="str">
        <f>SINDIC!C10</f>
        <v>SECRETARIA GRAL.</v>
      </c>
      <c r="C23" s="222" t="str">
        <f>SINDIC!D10</f>
        <v>SECRETARIO GENERAL</v>
      </c>
      <c r="D23" s="48" t="e">
        <f>SINDIC!#REF!</f>
        <v>#REF!</v>
      </c>
      <c r="E23" s="48">
        <f>SINDIC!E10</f>
        <v>13</v>
      </c>
      <c r="F23" s="181">
        <f>SINDIC!F10</f>
        <v>862</v>
      </c>
      <c r="G23" s="181">
        <f>SINDIC!G10</f>
        <v>11206</v>
      </c>
      <c r="H23" s="181">
        <f>SINDIC!H10</f>
        <v>153</v>
      </c>
      <c r="I23" s="181">
        <f>SINDIC!I10</f>
        <v>1989</v>
      </c>
      <c r="J23" s="181">
        <f>SINDIC!J10</f>
        <v>0</v>
      </c>
      <c r="K23" s="181">
        <f>SINDIC!K10</f>
        <v>0</v>
      </c>
      <c r="L23" s="181">
        <f>SINDIC!L10</f>
        <v>318</v>
      </c>
      <c r="M23" s="181">
        <f>SINDIC!M10</f>
        <v>8899</v>
      </c>
    </row>
    <row r="24" spans="1:13" ht="24" customHeight="1">
      <c r="A24" s="48" t="str">
        <f>SINDIC!B11</f>
        <v>GLIDIOLA MATA VALDOVINOS</v>
      </c>
      <c r="B24" s="222" t="str">
        <f>SINDIC!C11</f>
        <v>SECRETARIA GRAL.</v>
      </c>
      <c r="C24" s="222" t="str">
        <f>SINDIC!D11</f>
        <v xml:space="preserve">SECRETARIA  </v>
      </c>
      <c r="D24" s="48" t="e">
        <f>SINDIC!#REF!</f>
        <v>#REF!</v>
      </c>
      <c r="E24" s="48">
        <f>SINDIC!E11</f>
        <v>13</v>
      </c>
      <c r="F24" s="181">
        <f>SINDIC!F11</f>
        <v>286</v>
      </c>
      <c r="G24" s="181">
        <f>SINDIC!G11</f>
        <v>3718</v>
      </c>
      <c r="H24" s="181">
        <f>SINDIC!H11</f>
        <v>26</v>
      </c>
      <c r="I24" s="181">
        <f>SINDIC!I11</f>
        <v>338</v>
      </c>
      <c r="J24" s="181">
        <f>SINDIC!J11</f>
        <v>0</v>
      </c>
      <c r="K24" s="181">
        <f>SINDIC!K11</f>
        <v>0</v>
      </c>
      <c r="L24" s="181">
        <f>SINDIC!L11</f>
        <v>290</v>
      </c>
      <c r="M24" s="181">
        <f>SINDIC!M11</f>
        <v>3090</v>
      </c>
    </row>
    <row r="25" spans="1:13" ht="24" customHeight="1">
      <c r="A25" s="48" t="str">
        <f>'REG CIV,  PROM ECO'!B7</f>
        <v>JOSE DE JESUS CASTELLANOS VALLE</v>
      </c>
      <c r="B25" s="222" t="str">
        <f>'REG CIV,  PROM ECO'!C7</f>
        <v>OFICIALIA MAYOR</v>
      </c>
      <c r="C25" s="222" t="str">
        <f>'REG CIV,  PROM ECO'!D7</f>
        <v>OFICIAL MAYOR</v>
      </c>
      <c r="D25" s="48" t="e">
        <f>'REG CIV,  PROM ECO'!#REF!</f>
        <v>#REF!</v>
      </c>
      <c r="E25" s="48">
        <f>'REG CIV,  PROM ECO'!E7</f>
        <v>13</v>
      </c>
      <c r="F25" s="181">
        <f>'REG CIV,  PROM ECO'!F7</f>
        <v>635</v>
      </c>
      <c r="G25" s="181">
        <f>'REG CIV,  PROM ECO'!G7</f>
        <v>8255</v>
      </c>
      <c r="H25" s="181">
        <f>'REG CIV,  PROM ECO'!H7</f>
        <v>101</v>
      </c>
      <c r="I25" s="181">
        <f>'REG CIV,  PROM ECO'!I7</f>
        <v>1313</v>
      </c>
      <c r="J25" s="181">
        <f>'REG CIV,  PROM ECO'!J7</f>
        <v>0</v>
      </c>
      <c r="K25" s="181">
        <f>'REG CIV,  PROM ECO'!K7</f>
        <v>0</v>
      </c>
      <c r="L25" s="181">
        <f>'REG CIV,  PROM ECO'!L7</f>
        <v>0</v>
      </c>
      <c r="M25" s="181">
        <f>'REG CIV,  PROM ECO'!M7</f>
        <v>6942</v>
      </c>
    </row>
    <row r="26" spans="1:13" ht="24" customHeight="1">
      <c r="A26" s="48" t="str">
        <f>'REG CIV,  PROM ECO'!B8</f>
        <v>LIVIER IMELDA LUPIAN MARTINEZ</v>
      </c>
      <c r="B26" s="222" t="str">
        <f>'REG CIV,  PROM ECO'!C8</f>
        <v>OFICIALIA MAYOR</v>
      </c>
      <c r="C26" s="222" t="str">
        <f>'REG CIV,  PROM ECO'!D8</f>
        <v>SECRETARIA</v>
      </c>
      <c r="D26" s="48" t="e">
        <f>'REG CIV,  PROM ECO'!#REF!</f>
        <v>#REF!</v>
      </c>
      <c r="E26" s="48">
        <f>'REG CIV,  PROM ECO'!E8</f>
        <v>13</v>
      </c>
      <c r="F26" s="181">
        <f>'REG CIV,  PROM ECO'!F8</f>
        <v>188</v>
      </c>
      <c r="G26" s="181">
        <f>'REG CIV,  PROM ECO'!G8</f>
        <v>2444</v>
      </c>
      <c r="H26" s="181">
        <f>'REG CIV,  PROM ECO'!H8</f>
        <v>4</v>
      </c>
      <c r="I26" s="181">
        <f>'REG CIV,  PROM ECO'!I8</f>
        <v>52</v>
      </c>
      <c r="J26" s="181">
        <f>'REG CIV,  PROM ECO'!J8</f>
        <v>0</v>
      </c>
      <c r="K26" s="181">
        <f>'REG CIV,  PROM ECO'!K8</f>
        <v>0</v>
      </c>
      <c r="L26" s="181">
        <f>'REG CIV,  PROM ECO'!L8</f>
        <v>142</v>
      </c>
      <c r="M26" s="181">
        <f>'REG CIV,  PROM ECO'!M8</f>
        <v>2250</v>
      </c>
    </row>
    <row r="27" spans="1:13" ht="24" customHeight="1">
      <c r="A27" s="48" t="str">
        <f>'REG CIV,  PROM ECO'!B9</f>
        <v>MARIA TERESA PADILLA SALDAÑA</v>
      </c>
      <c r="B27" s="222" t="str">
        <f>'REG CIV,  PROM ECO'!C9</f>
        <v>DES. SOCIAL</v>
      </c>
      <c r="C27" s="222" t="str">
        <f>'REG CIV,  PROM ECO'!D9</f>
        <v>SECRETARIA</v>
      </c>
      <c r="D27" s="48" t="e">
        <f>'REG CIV,  PROM ECO'!#REF!</f>
        <v>#REF!</v>
      </c>
      <c r="E27" s="48">
        <f>'REG CIV,  PROM ECO'!E9</f>
        <v>13</v>
      </c>
      <c r="F27" s="181">
        <f>'REG CIV,  PROM ECO'!F9</f>
        <v>226</v>
      </c>
      <c r="G27" s="181">
        <f>'REG CIV,  PROM ECO'!G9</f>
        <v>2938</v>
      </c>
      <c r="H27" s="181">
        <f>'REG CIV,  PROM ECO'!H9</f>
        <v>19</v>
      </c>
      <c r="I27" s="181">
        <f>'REG CIV,  PROM ECO'!I9</f>
        <v>247</v>
      </c>
      <c r="J27" s="181">
        <f>'REG CIV,  PROM ECO'!J9</f>
        <v>0</v>
      </c>
      <c r="K27" s="181">
        <f>'REG CIV,  PROM ECO'!K9</f>
        <v>0</v>
      </c>
      <c r="L27" s="181">
        <f>'REG CIV,  PROM ECO'!L9</f>
        <v>165</v>
      </c>
      <c r="M27" s="181">
        <f>'REG CIV,  PROM ECO'!M9</f>
        <v>2526</v>
      </c>
    </row>
    <row r="28" spans="1:13" ht="24" customHeight="1">
      <c r="A28" s="48" t="str">
        <f>'REG CIV,  PROM ECO'!B10</f>
        <v>SALVADOR CARDENAS GARCIA</v>
      </c>
      <c r="B28" s="222" t="str">
        <f>'REG CIV,  PROM ECO'!C10</f>
        <v>DES. SOCIAL</v>
      </c>
      <c r="C28" s="222" t="str">
        <f>'REG CIV,  PROM ECO'!D10</f>
        <v>AUXILIAR ADMINISTRATIVO</v>
      </c>
      <c r="D28" s="48" t="e">
        <f>'REG CIV,  PROM ECO'!#REF!</f>
        <v>#REF!</v>
      </c>
      <c r="E28" s="48">
        <f>'REG CIV,  PROM ECO'!E10</f>
        <v>13</v>
      </c>
      <c r="F28" s="181">
        <f>'REG CIV,  PROM ECO'!F10</f>
        <v>114</v>
      </c>
      <c r="G28" s="181">
        <f>'REG CIV,  PROM ECO'!G10</f>
        <v>1482</v>
      </c>
      <c r="H28" s="181">
        <f>'REG CIV,  PROM ECO'!H10</f>
        <v>0</v>
      </c>
      <c r="I28" s="181">
        <f>'REG CIV,  PROM ECO'!I10</f>
        <v>0</v>
      </c>
      <c r="J28" s="181">
        <f>'REG CIV,  PROM ECO'!J10</f>
        <v>5</v>
      </c>
      <c r="K28" s="181">
        <f>'REG CIV,  PROM ECO'!K10</f>
        <v>65</v>
      </c>
      <c r="L28" s="181">
        <f>'REG CIV,  PROM ECO'!L10</f>
        <v>0</v>
      </c>
      <c r="M28" s="181">
        <f>'REG CIV,  PROM ECO'!M10</f>
        <v>1547</v>
      </c>
    </row>
    <row r="29" spans="1:13" ht="24" customHeight="1">
      <c r="A29" s="48" t="str">
        <f>'REG CIV,  PROM ECO'!B11</f>
        <v>MARIA ISABEL Martínez HERNANDEZ</v>
      </c>
      <c r="B29" s="222" t="str">
        <f>'REG CIV,  PROM ECO'!C11</f>
        <v>REGISTRO CIVIL</v>
      </c>
      <c r="C29" s="222" t="str">
        <f>'REG CIV,  PROM ECO'!D11</f>
        <v>OFICIAL DEL REGISTRO CIVIL</v>
      </c>
      <c r="D29" s="48" t="e">
        <f>'REG CIV,  PROM ECO'!#REF!</f>
        <v>#REF!</v>
      </c>
      <c r="E29" s="48">
        <f>'REG CIV,  PROM ECO'!E11</f>
        <v>13</v>
      </c>
      <c r="F29" s="181">
        <f>'REG CIV,  PROM ECO'!F11</f>
        <v>334</v>
      </c>
      <c r="G29" s="181">
        <f>'REG CIV,  PROM ECO'!G11</f>
        <v>4342</v>
      </c>
      <c r="H29" s="181">
        <f>'REG CIV,  PROM ECO'!H11</f>
        <v>36</v>
      </c>
      <c r="I29" s="181">
        <f>'REG CIV,  PROM ECO'!I11</f>
        <v>468</v>
      </c>
      <c r="J29" s="181">
        <f>'REG CIV,  PROM ECO'!J11</f>
        <v>0</v>
      </c>
      <c r="K29" s="181">
        <f>'REG CIV,  PROM ECO'!K11</f>
        <v>0</v>
      </c>
      <c r="L29" s="181">
        <f>'REG CIV,  PROM ECO'!L11</f>
        <v>202</v>
      </c>
      <c r="M29" s="181">
        <f>'REG CIV,  PROM ECO'!M11</f>
        <v>3672</v>
      </c>
    </row>
    <row r="30" spans="1:13" ht="24" customHeight="1">
      <c r="A30" s="48" t="str">
        <f>'REG CIV,  PROM ECO'!B12</f>
        <v>MARIA REYNA VILLA VARGAS</v>
      </c>
      <c r="B30" s="222" t="str">
        <f>'REG CIV,  PROM ECO'!C12</f>
        <v>REGISTRO CIVIL</v>
      </c>
      <c r="C30" s="222" t="str">
        <f>'REG CIV,  PROM ECO'!D12</f>
        <v>SECRETARIA</v>
      </c>
      <c r="D30" s="48" t="e">
        <f>'REG CIV,  PROM ECO'!#REF!</f>
        <v>#REF!</v>
      </c>
      <c r="E30" s="48">
        <f>'REG CIV,  PROM ECO'!E12</f>
        <v>13</v>
      </c>
      <c r="F30" s="181">
        <f>'REG CIV,  PROM ECO'!F12</f>
        <v>188</v>
      </c>
      <c r="G30" s="181">
        <f>'REG CIV,  PROM ECO'!G12</f>
        <v>2444</v>
      </c>
      <c r="H30" s="181">
        <f>'REG CIV,  PROM ECO'!H12</f>
        <v>4</v>
      </c>
      <c r="I30" s="181">
        <f>'REG CIV,  PROM ECO'!I12</f>
        <v>52</v>
      </c>
      <c r="J30" s="181">
        <f>'REG CIV,  PROM ECO'!J12</f>
        <v>0</v>
      </c>
      <c r="K30" s="181">
        <f>'REG CIV,  PROM ECO'!K12</f>
        <v>0</v>
      </c>
      <c r="L30" s="181">
        <f>'REG CIV,  PROM ECO'!L12</f>
        <v>142</v>
      </c>
      <c r="M30" s="181">
        <f>'REG CIV,  PROM ECO'!M12</f>
        <v>2250</v>
      </c>
    </row>
    <row r="31" spans="1:13" ht="24" customHeight="1">
      <c r="A31" s="48" t="str">
        <f>'REG CIV,  PROM ECO'!B13</f>
        <v>ESPERANZA ELIZABETH PEREZ MARTINEZ</v>
      </c>
      <c r="B31" s="222" t="str">
        <f>'REG CIV,  PROM ECO'!C13</f>
        <v>REGISTRO CIVIL</v>
      </c>
      <c r="C31" s="222" t="str">
        <f>'REG CIV,  PROM ECO'!D13</f>
        <v>SECRETARIA</v>
      </c>
      <c r="D31" s="48" t="e">
        <f>'REG CIV,  PROM ECO'!#REF!</f>
        <v>#REF!</v>
      </c>
      <c r="E31" s="48">
        <f>'REG CIV,  PROM ECO'!E13</f>
        <v>13</v>
      </c>
      <c r="F31" s="181">
        <f>'REG CIV,  PROM ECO'!F13</f>
        <v>188</v>
      </c>
      <c r="G31" s="181">
        <f>'REG CIV,  PROM ECO'!G13</f>
        <v>2444</v>
      </c>
      <c r="H31" s="181">
        <f>'REG CIV,  PROM ECO'!H13</f>
        <v>4</v>
      </c>
      <c r="I31" s="181">
        <f>'REG CIV,  PROM ECO'!I13</f>
        <v>52</v>
      </c>
      <c r="J31" s="181">
        <f>'REG CIV,  PROM ECO'!J13</f>
        <v>0</v>
      </c>
      <c r="K31" s="181">
        <f>'REG CIV,  PROM ECO'!K13</f>
        <v>0</v>
      </c>
      <c r="L31" s="181">
        <f>'REG CIV,  PROM ECO'!L13</f>
        <v>0</v>
      </c>
      <c r="M31" s="181">
        <f>'REG CIV,  PROM ECO'!M13</f>
        <v>2392</v>
      </c>
    </row>
    <row r="32" spans="1:13" ht="24" customHeight="1">
      <c r="A32" s="48" t="str">
        <f>'REG CIV,  PROM ECO'!B14</f>
        <v>ALMA ERIKA DE LA TORRE Martínez</v>
      </c>
      <c r="B32" s="222" t="str">
        <f>'REG CIV,  PROM ECO'!C14</f>
        <v>PROM. ECONOMICA</v>
      </c>
      <c r="C32" s="222" t="str">
        <f>'REG CIV,  PROM ECO'!D14</f>
        <v>PROMOTOR FOJAL</v>
      </c>
      <c r="D32" s="48" t="e">
        <f>'REG CIV,  PROM ECO'!#REF!</f>
        <v>#REF!</v>
      </c>
      <c r="E32" s="48">
        <f>'REG CIV,  PROM ECO'!E14</f>
        <v>13</v>
      </c>
      <c r="F32" s="181">
        <f>'REG CIV,  PROM ECO'!F14</f>
        <v>188</v>
      </c>
      <c r="G32" s="181">
        <f>'REG CIV,  PROM ECO'!G14</f>
        <v>2444</v>
      </c>
      <c r="H32" s="181">
        <f>'REG CIV,  PROM ECO'!H14</f>
        <v>4</v>
      </c>
      <c r="I32" s="181">
        <f>'REG CIV,  PROM ECO'!I14</f>
        <v>52</v>
      </c>
      <c r="J32" s="181">
        <f>'REG CIV,  PROM ECO'!J14</f>
        <v>0</v>
      </c>
      <c r="K32" s="181">
        <f>'REG CIV,  PROM ECO'!K14</f>
        <v>0</v>
      </c>
      <c r="L32" s="181">
        <f>'REG CIV,  PROM ECO'!L14</f>
        <v>142</v>
      </c>
      <c r="M32" s="181">
        <f>'REG CIV,  PROM ECO'!M14</f>
        <v>2250</v>
      </c>
    </row>
    <row r="33" spans="1:13" ht="24" customHeight="1">
      <c r="A33" s="48" t="str">
        <f>'DES AGROP, DES SOC, CULTURA'!B7</f>
        <v>JORGE ALBERTO MENDEZ OCAMPO</v>
      </c>
      <c r="B33" s="223" t="str">
        <f>'DES AGROP, DES SOC, CULTURA'!C7</f>
        <v>DES. AGROPECUARIO Y ECOLOGIA</v>
      </c>
      <c r="C33" s="222" t="str">
        <f>'DES AGROP, DES SOC, CULTURA'!D7</f>
        <v>ENCARGADA DEPTO.</v>
      </c>
      <c r="D33" s="48" t="e">
        <f>'DES AGROP, DES SOC, CULTURA'!#REF!</f>
        <v>#REF!</v>
      </c>
      <c r="E33" s="48">
        <f>'DES AGROP, DES SOC, CULTURA'!E7</f>
        <v>13</v>
      </c>
      <c r="F33" s="181">
        <f>'DES AGROP, DES SOC, CULTURA'!F7</f>
        <v>389</v>
      </c>
      <c r="G33" s="181">
        <f>'DES AGROP, DES SOC, CULTURA'!G7</f>
        <v>5057</v>
      </c>
      <c r="H33" s="181">
        <f>'DES AGROP, DES SOC, CULTURA'!H7</f>
        <v>47</v>
      </c>
      <c r="I33" s="181">
        <f>'DES AGROP, DES SOC, CULTURA'!I7</f>
        <v>611</v>
      </c>
      <c r="J33" s="181">
        <f>'DES AGROP, DES SOC, CULTURA'!J7</f>
        <v>0</v>
      </c>
      <c r="K33" s="181">
        <f>'DES AGROP, DES SOC, CULTURA'!K7</f>
        <v>0</v>
      </c>
      <c r="L33" s="181">
        <f>'DES AGROP, DES SOC, CULTURA'!L7</f>
        <v>0</v>
      </c>
      <c r="M33" s="181">
        <f>'DES AGROP, DES SOC, CULTURA'!M7</f>
        <v>4446</v>
      </c>
    </row>
    <row r="34" spans="1:13" ht="24" customHeight="1">
      <c r="A34" s="48" t="str">
        <f>'DES AGROP, DES SOC, CULTURA'!B8</f>
        <v>JOSE DE JESUS RODRIGUEZ NAVARRO</v>
      </c>
      <c r="B34" s="222" t="str">
        <f>'DES AGROP, DES SOC, CULTURA'!C8</f>
        <v>DES. AGROPECUARIO Y ECOLOGIA</v>
      </c>
      <c r="C34" s="222" t="str">
        <f>'DES AGROP, DES SOC, CULTURA'!D8</f>
        <v>GESTOR Y NOTIFICADOR</v>
      </c>
      <c r="D34" s="48" t="e">
        <f>'DES AGROP, DES SOC, CULTURA'!#REF!</f>
        <v>#REF!</v>
      </c>
      <c r="E34" s="48">
        <f>'DES AGROP, DES SOC, CULTURA'!E8</f>
        <v>13</v>
      </c>
      <c r="F34" s="181">
        <f>'DES AGROP, DES SOC, CULTURA'!F8</f>
        <v>212</v>
      </c>
      <c r="G34" s="181">
        <f>'DES AGROP, DES SOC, CULTURA'!G8</f>
        <v>2756</v>
      </c>
      <c r="H34" s="181">
        <f>'DES AGROP, DES SOC, CULTURA'!H8</f>
        <v>8</v>
      </c>
      <c r="I34" s="181">
        <f>'DES AGROP, DES SOC, CULTURA'!I8</f>
        <v>104</v>
      </c>
      <c r="J34" s="181">
        <f>'DES AGROP, DES SOC, CULTURA'!J8</f>
        <v>0</v>
      </c>
      <c r="K34" s="181">
        <f>'DES AGROP, DES SOC, CULTURA'!K8</f>
        <v>0</v>
      </c>
      <c r="L34" s="181">
        <f>'DES AGROP, DES SOC, CULTURA'!L8</f>
        <v>0</v>
      </c>
      <c r="M34" s="181">
        <f>'DES AGROP, DES SOC, CULTURA'!M8</f>
        <v>2652</v>
      </c>
    </row>
    <row r="35" spans="1:13" ht="24" customHeight="1">
      <c r="A35" s="48" t="str">
        <f>'DES AGROP, DES SOC, CULTURA'!B9</f>
        <v>ALBERTO BEJAR ARIAS</v>
      </c>
      <c r="B35" s="222" t="str">
        <f>'DES AGROP, DES SOC, CULTURA'!C9</f>
        <v>ECOLOGIA</v>
      </c>
      <c r="C35" s="222" t="str">
        <f>'DES AGROP, DES SOC, CULTURA'!D9</f>
        <v>INSPECTOR DE ECOLOCIA</v>
      </c>
      <c r="D35" s="48" t="e">
        <f>'DES AGROP, DES SOC, CULTURA'!#REF!</f>
        <v>#REF!</v>
      </c>
      <c r="E35" s="48">
        <f>'DES AGROP, DES SOC, CULTURA'!E9</f>
        <v>13</v>
      </c>
      <c r="F35" s="181">
        <f>'DES AGROP, DES SOC, CULTURA'!F9</f>
        <v>168</v>
      </c>
      <c r="G35" s="181">
        <f>'DES AGROP, DES SOC, CULTURA'!G9</f>
        <v>2184</v>
      </c>
      <c r="H35" s="181">
        <f>'DES AGROP, DES SOC, CULTURA'!H9</f>
        <v>1</v>
      </c>
      <c r="I35" s="181">
        <f>'DES AGROP, DES SOC, CULTURA'!I9</f>
        <v>13</v>
      </c>
      <c r="J35" s="181">
        <f>'DES AGROP, DES SOC, CULTURA'!J9</f>
        <v>0</v>
      </c>
      <c r="K35" s="181">
        <f>'DES AGROP, DES SOC, CULTURA'!K9</f>
        <v>0</v>
      </c>
      <c r="L35" s="181">
        <f>'DES AGROP, DES SOC, CULTURA'!L9</f>
        <v>0</v>
      </c>
      <c r="M35" s="181">
        <f>'DES AGROP, DES SOC, CULTURA'!M9</f>
        <v>2171</v>
      </c>
    </row>
    <row r="36" spans="1:13" ht="24" customHeight="1">
      <c r="A36" s="48" t="str">
        <f>'DES AGROP, DES SOC, CULTURA'!B10</f>
        <v>NAHIELI AGUILAR FERRER</v>
      </c>
      <c r="B36" s="222" t="str">
        <f>'DES AGROP, DES SOC, CULTURA'!C10</f>
        <v>CULTURA Y TURISMO</v>
      </c>
      <c r="C36" s="222" t="str">
        <f>'DES AGROP, DES SOC, CULTURA'!D10</f>
        <v>DIRECTORA DEPTO.</v>
      </c>
      <c r="D36" s="48" t="e">
        <f>'DES AGROP, DES SOC, CULTURA'!#REF!</f>
        <v>#REF!</v>
      </c>
      <c r="E36" s="48">
        <f>'DES AGROP, DES SOC, CULTURA'!E10</f>
        <v>13</v>
      </c>
      <c r="F36" s="181">
        <f>'DES AGROP, DES SOC, CULTURA'!F10</f>
        <v>389</v>
      </c>
      <c r="G36" s="181">
        <f>'DES AGROP, DES SOC, CULTURA'!G10</f>
        <v>5057</v>
      </c>
      <c r="H36" s="181">
        <f>'DES AGROP, DES SOC, CULTURA'!H10</f>
        <v>47</v>
      </c>
      <c r="I36" s="181">
        <f>'DES AGROP, DES SOC, CULTURA'!I10</f>
        <v>611</v>
      </c>
      <c r="J36" s="181">
        <f>'DES AGROP, DES SOC, CULTURA'!J10</f>
        <v>0</v>
      </c>
      <c r="K36" s="181">
        <f>'DES AGROP, DES SOC, CULTURA'!K10</f>
        <v>0</v>
      </c>
      <c r="L36" s="181">
        <f>'DES AGROP, DES SOC, CULTURA'!L10</f>
        <v>0</v>
      </c>
      <c r="M36" s="181">
        <f>'DES AGROP, DES SOC, CULTURA'!M10</f>
        <v>4446</v>
      </c>
    </row>
    <row r="37" spans="1:13" ht="24" customHeight="1">
      <c r="A37" s="48" t="str">
        <f>'DES AGROP, DES SOC, CULTURA'!B11</f>
        <v>ALEJANDRO ALCARAZ REYNOSA</v>
      </c>
      <c r="B37" s="222" t="str">
        <f>'DES AGROP, DES SOC, CULTURA'!C11</f>
        <v>CULTURA Y TURISMO</v>
      </c>
      <c r="C37" s="222" t="str">
        <f>'DES AGROP, DES SOC, CULTURA'!D11</f>
        <v>SUB. DIRECTOR</v>
      </c>
      <c r="D37" s="48" t="e">
        <f>'DES AGROP, DES SOC, CULTURA'!#REF!</f>
        <v>#REF!</v>
      </c>
      <c r="E37" s="48">
        <f>'DES AGROP, DES SOC, CULTURA'!E11</f>
        <v>13</v>
      </c>
      <c r="F37" s="181">
        <f>'DES AGROP, DES SOC, CULTURA'!F11</f>
        <v>226</v>
      </c>
      <c r="G37" s="181">
        <f>'DES AGROP, DES SOC, CULTURA'!G11</f>
        <v>2938</v>
      </c>
      <c r="H37" s="181">
        <f>'DES AGROP, DES SOC, CULTURA'!H11</f>
        <v>19</v>
      </c>
      <c r="I37" s="181">
        <f>'DES AGROP, DES SOC, CULTURA'!I11</f>
        <v>247</v>
      </c>
      <c r="J37" s="181">
        <f>'DES AGROP, DES SOC, CULTURA'!J11</f>
        <v>0</v>
      </c>
      <c r="K37" s="181">
        <f>'DES AGROP, DES SOC, CULTURA'!K11</f>
        <v>0</v>
      </c>
      <c r="L37" s="181">
        <f>'DES AGROP, DES SOC, CULTURA'!L11</f>
        <v>0</v>
      </c>
      <c r="M37" s="181">
        <f>'DES AGROP, DES SOC, CULTURA'!M11</f>
        <v>2691</v>
      </c>
    </row>
    <row r="38" spans="1:13" ht="24" customHeight="1">
      <c r="A38" s="48" t="str">
        <f>'DES AGROP, DES SOC, CULTURA'!B12</f>
        <v>JUAN MANUEL CERVANTES LUPIAN</v>
      </c>
      <c r="B38" s="222" t="str">
        <f>'DES AGROP, DES SOC, CULTURA'!C12</f>
        <v>CULTURA Y TURISMO</v>
      </c>
      <c r="C38" s="222" t="str">
        <f>'DES AGROP, DES SOC, CULTURA'!D12</f>
        <v xml:space="preserve">AUXILIAR </v>
      </c>
      <c r="D38" s="48" t="e">
        <f>'DES AGROP, DES SOC, CULTURA'!#REF!</f>
        <v>#REF!</v>
      </c>
      <c r="E38" s="48">
        <f>'DES AGROP, DES SOC, CULTURA'!E12</f>
        <v>13</v>
      </c>
      <c r="F38" s="181">
        <f>'DES AGROP, DES SOC, CULTURA'!F12</f>
        <v>234</v>
      </c>
      <c r="G38" s="181">
        <f>'DES AGROP, DES SOC, CULTURA'!G12</f>
        <v>3042</v>
      </c>
      <c r="H38" s="181">
        <f>'DES AGROP, DES SOC, CULTURA'!H12</f>
        <v>19</v>
      </c>
      <c r="I38" s="181">
        <f>'DES AGROP, DES SOC, CULTURA'!I12</f>
        <v>247</v>
      </c>
      <c r="J38" s="181">
        <f>'DES AGROP, DES SOC, CULTURA'!J12</f>
        <v>0</v>
      </c>
      <c r="K38" s="181">
        <f>'DES AGROP, DES SOC, CULTURA'!K12</f>
        <v>0</v>
      </c>
      <c r="L38" s="181">
        <f>'DES AGROP, DES SOC, CULTURA'!L12</f>
        <v>0</v>
      </c>
      <c r="M38" s="181">
        <f>'DES AGROP, DES SOC, CULTURA'!M12</f>
        <v>2795</v>
      </c>
    </row>
    <row r="39" spans="1:13" ht="24" customHeight="1">
      <c r="A39" s="48" t="str">
        <f>'DES AGROP, DES SOC, CULTURA'!B13</f>
        <v>GABRIEL TORRES MAGALLON</v>
      </c>
      <c r="B39" s="222" t="str">
        <f>'DES AGROP, DES SOC, CULTURA'!C13</f>
        <v>COMUNICACIÓN SOCIAL</v>
      </c>
      <c r="C39" s="222" t="str">
        <f>'DES AGROP, DES SOC, CULTURA'!D13</f>
        <v>DISEÑADOR GRAFICO</v>
      </c>
      <c r="D39" s="48" t="e">
        <f>'DES AGROP, DES SOC, CULTURA'!#REF!</f>
        <v>#REF!</v>
      </c>
      <c r="E39" s="48">
        <f>'DES AGROP, DES SOC, CULTURA'!E13</f>
        <v>13</v>
      </c>
      <c r="F39" s="181">
        <f>'DES AGROP, DES SOC, CULTURA'!F13</f>
        <v>188</v>
      </c>
      <c r="G39" s="181">
        <f>'DES AGROP, DES SOC, CULTURA'!G13</f>
        <v>2444</v>
      </c>
      <c r="H39" s="181">
        <f>'DES AGROP, DES SOC, CULTURA'!H13</f>
        <v>4</v>
      </c>
      <c r="I39" s="181">
        <f>'DES AGROP, DES SOC, CULTURA'!I13</f>
        <v>52</v>
      </c>
      <c r="J39" s="181">
        <f>'DES AGROP, DES SOC, CULTURA'!J13</f>
        <v>0</v>
      </c>
      <c r="K39" s="181">
        <f>'DES AGROP, DES SOC, CULTURA'!K13</f>
        <v>0</v>
      </c>
      <c r="L39" s="181">
        <f>'DES AGROP, DES SOC, CULTURA'!L13</f>
        <v>0</v>
      </c>
      <c r="M39" s="181">
        <f>'DES AGROP, DES SOC, CULTURA'!M13</f>
        <v>2392</v>
      </c>
    </row>
    <row r="40" spans="1:13" ht="24" customHeight="1">
      <c r="A40" s="48" t="str">
        <f>'DES AGROP, DES SOC, CULTURA'!B14</f>
        <v>SAYURI CAMARENA IBARRA</v>
      </c>
      <c r="B40" s="222" t="str">
        <f>'DES AGROP, DES SOC, CULTURA'!C14</f>
        <v>CE MUJER</v>
      </c>
      <c r="C40" s="222" t="str">
        <f>'DES AGROP, DES SOC, CULTURA'!D14</f>
        <v>SECRETARIA</v>
      </c>
      <c r="D40" s="48" t="e">
        <f>'DES AGROP, DES SOC, CULTURA'!#REF!</f>
        <v>#REF!</v>
      </c>
      <c r="E40" s="48">
        <f>'DES AGROP, DES SOC, CULTURA'!E14</f>
        <v>13</v>
      </c>
      <c r="F40" s="181">
        <f>'DES AGROP, DES SOC, CULTURA'!F14</f>
        <v>188</v>
      </c>
      <c r="G40" s="181">
        <f>'DES AGROP, DES SOC, CULTURA'!G14</f>
        <v>2444</v>
      </c>
      <c r="H40" s="181">
        <f>'DES AGROP, DES SOC, CULTURA'!H14</f>
        <v>4</v>
      </c>
      <c r="I40" s="181">
        <f>'DES AGROP, DES SOC, CULTURA'!I14</f>
        <v>52</v>
      </c>
      <c r="J40" s="181">
        <f>'DES AGROP, DES SOC, CULTURA'!J14</f>
        <v>0</v>
      </c>
      <c r="K40" s="181">
        <f>'DES AGROP, DES SOC, CULTURA'!K14</f>
        <v>0</v>
      </c>
      <c r="L40" s="181">
        <f>'DES AGROP, DES SOC, CULTURA'!L14</f>
        <v>0</v>
      </c>
      <c r="M40" s="181">
        <f>'DES AGROP, DES SOC, CULTURA'!M14</f>
        <v>2392</v>
      </c>
    </row>
    <row r="41" spans="1:13" ht="24" customHeight="1">
      <c r="A41" s="48" t="str">
        <f>DELEG!B8</f>
        <v>FERNANDO MARTINEZ ZAMBRANO</v>
      </c>
      <c r="B41" s="222" t="str">
        <f>DELEG!C8</f>
        <v>DELEGACION MPAL.</v>
      </c>
      <c r="C41" s="222" t="str">
        <f>DELEG!D8</f>
        <v>DELEGADO DEL VOLANTIN</v>
      </c>
      <c r="D41" s="48" t="e">
        <f>DELEG!#REF!</f>
        <v>#REF!</v>
      </c>
      <c r="E41" s="48">
        <f>DELEG!E8</f>
        <v>13</v>
      </c>
      <c r="F41" s="181">
        <f>DELEG!F8</f>
        <v>194</v>
      </c>
      <c r="G41" s="181">
        <f>DELEG!G8</f>
        <v>2522</v>
      </c>
      <c r="H41" s="181">
        <f>DELEG!H8</f>
        <v>6</v>
      </c>
      <c r="I41" s="181">
        <f>DELEG!I8</f>
        <v>78</v>
      </c>
      <c r="J41" s="181">
        <f>DELEG!J8</f>
        <v>0</v>
      </c>
      <c r="K41" s="181">
        <f>DELEG!K8</f>
        <v>0</v>
      </c>
      <c r="L41" s="181">
        <f>DELEG!L8</f>
        <v>0</v>
      </c>
      <c r="M41" s="181">
        <f>DELEG!M8</f>
        <v>2444</v>
      </c>
    </row>
    <row r="42" spans="1:13" ht="24" customHeight="1">
      <c r="A42" s="48" t="str">
        <f>DELEG!B9</f>
        <v>ROSALIO BUENROSTRO ALCARAZ</v>
      </c>
      <c r="B42" s="222" t="str">
        <f>DELEG!C9</f>
        <v>DELEGACION MPAL.</v>
      </c>
      <c r="C42" s="222" t="str">
        <f>DELEG!D9</f>
        <v>DELEGADO DEL EJIDO MOD.</v>
      </c>
      <c r="D42" s="48" t="e">
        <f>DELEG!#REF!</f>
        <v>#REF!</v>
      </c>
      <c r="E42" s="48">
        <f>DELEG!E9</f>
        <v>13</v>
      </c>
      <c r="F42" s="181">
        <f>DELEG!F9</f>
        <v>194</v>
      </c>
      <c r="G42" s="181">
        <f>DELEG!G9</f>
        <v>2522</v>
      </c>
      <c r="H42" s="181">
        <f>DELEG!H9</f>
        <v>6</v>
      </c>
      <c r="I42" s="181">
        <f>DELEG!I9</f>
        <v>78</v>
      </c>
      <c r="J42" s="181">
        <f>DELEG!J9</f>
        <v>0</v>
      </c>
      <c r="K42" s="181">
        <f>DELEG!K9</f>
        <v>0</v>
      </c>
      <c r="L42" s="181">
        <f>DELEG!L9</f>
        <v>0</v>
      </c>
      <c r="M42" s="181">
        <f>DELEG!M9</f>
        <v>2444</v>
      </c>
    </row>
    <row r="43" spans="1:13" ht="24" customHeight="1">
      <c r="A43" s="48" t="str">
        <f>DELEG!B10</f>
        <v>DALILA CASTILLO DIAZ</v>
      </c>
      <c r="B43" s="222" t="str">
        <f>DELEG!C10</f>
        <v>DELEGACION MPAL.</v>
      </c>
      <c r="C43" s="222" t="str">
        <f>DELEG!D10</f>
        <v>SECRETARIA DEL VOLANTIN</v>
      </c>
      <c r="D43" s="48" t="e">
        <f>DELEG!#REF!</f>
        <v>#REF!</v>
      </c>
      <c r="E43" s="48">
        <f>DELEG!E10</f>
        <v>13</v>
      </c>
      <c r="F43" s="181">
        <f>DELEG!F10</f>
        <v>188</v>
      </c>
      <c r="G43" s="181">
        <f>DELEG!G10</f>
        <v>2444</v>
      </c>
      <c r="H43" s="181">
        <f>DELEG!H10</f>
        <v>4</v>
      </c>
      <c r="I43" s="181">
        <f>DELEG!I10</f>
        <v>52</v>
      </c>
      <c r="J43" s="181">
        <f>DELEG!J10</f>
        <v>0</v>
      </c>
      <c r="K43" s="181">
        <f>DELEG!K10</f>
        <v>0</v>
      </c>
      <c r="L43" s="181">
        <f>DELEG!L10</f>
        <v>142</v>
      </c>
      <c r="M43" s="181">
        <f>DELEG!M10</f>
        <v>2250</v>
      </c>
    </row>
    <row r="44" spans="1:13" ht="24" customHeight="1">
      <c r="A44" s="48" t="str">
        <f>DELEG!B11</f>
        <v>NANCY A. GODINEZ GUTIERREZ</v>
      </c>
      <c r="B44" s="222" t="str">
        <f>DELEG!C11</f>
        <v>DELEGACION MPAL.</v>
      </c>
      <c r="C44" s="222" t="str">
        <f>DELEG!D11</f>
        <v>SECRETARIA DEL EJIDO MOD.</v>
      </c>
      <c r="D44" s="48" t="e">
        <f>DELEG!#REF!</f>
        <v>#REF!</v>
      </c>
      <c r="E44" s="48">
        <f>DELEG!E11</f>
        <v>13</v>
      </c>
      <c r="F44" s="181">
        <f>DELEG!F11</f>
        <v>188</v>
      </c>
      <c r="G44" s="181">
        <f>DELEG!G11</f>
        <v>2444</v>
      </c>
      <c r="H44" s="181">
        <f>DELEG!H11</f>
        <v>4</v>
      </c>
      <c r="I44" s="181">
        <f>DELEG!I11</f>
        <v>52</v>
      </c>
      <c r="J44" s="181">
        <f>DELEG!J11</f>
        <v>0</v>
      </c>
      <c r="K44" s="181">
        <f>DELEG!K11</f>
        <v>0</v>
      </c>
      <c r="L44" s="181">
        <f>DELEG!L11</f>
        <v>142</v>
      </c>
      <c r="M44" s="181">
        <f>DELEG!M11</f>
        <v>2250</v>
      </c>
    </row>
    <row r="45" spans="1:13" ht="24" customHeight="1">
      <c r="A45" s="48" t="str">
        <f>DELEG!B12</f>
        <v>YOLANDA CORONA GONZALEZ</v>
      </c>
      <c r="B45" s="222" t="str">
        <f>DELEG!C12</f>
        <v>DELEGACION MPAL.</v>
      </c>
      <c r="C45" s="222" t="str">
        <f>DELEG!D12</f>
        <v>INTENDENTE</v>
      </c>
      <c r="D45" s="48" t="e">
        <f>DELEG!#REF!</f>
        <v>#REF!</v>
      </c>
      <c r="E45" s="48">
        <f>DELEG!E12</f>
        <v>13</v>
      </c>
      <c r="F45" s="181">
        <f>DELEG!F12</f>
        <v>86</v>
      </c>
      <c r="G45" s="181">
        <f>DELEG!G12</f>
        <v>1118</v>
      </c>
      <c r="H45" s="181">
        <f>DELEG!H12</f>
        <v>0</v>
      </c>
      <c r="I45" s="181">
        <f>DELEG!I12</f>
        <v>0</v>
      </c>
      <c r="J45" s="181">
        <f>DELEG!J12</f>
        <v>5</v>
      </c>
      <c r="K45" s="181">
        <f>DELEG!K12</f>
        <v>65</v>
      </c>
      <c r="L45" s="181">
        <f>DELEG!L12</f>
        <v>0</v>
      </c>
      <c r="M45" s="181">
        <f>DELEG!M12</f>
        <v>1183</v>
      </c>
    </row>
    <row r="46" spans="1:13" ht="24" customHeight="1">
      <c r="A46" s="48" t="str">
        <f>DELEG!B13</f>
        <v>MIGUEL FONSECA TORRES</v>
      </c>
      <c r="B46" s="222" t="str">
        <f>DELEG!C13</f>
        <v>DELEGACION MPAL.</v>
      </c>
      <c r="C46" s="222" t="str">
        <f>DELEG!D13</f>
        <v>BARRENDERO EL VOLANTIN</v>
      </c>
      <c r="D46" s="48" t="e">
        <f>DELEG!#REF!</f>
        <v>#REF!</v>
      </c>
      <c r="E46" s="48">
        <f>DELEG!E13</f>
        <v>13</v>
      </c>
      <c r="F46" s="181">
        <f>DELEG!F13</f>
        <v>50</v>
      </c>
      <c r="G46" s="181">
        <f>DELEG!G13</f>
        <v>650</v>
      </c>
      <c r="H46" s="181">
        <f>DELEG!H13</f>
        <v>0</v>
      </c>
      <c r="I46" s="181">
        <f>DELEG!I13</f>
        <v>0</v>
      </c>
      <c r="J46" s="181">
        <f>DELEG!J13</f>
        <v>8</v>
      </c>
      <c r="K46" s="181">
        <f>DELEG!K13</f>
        <v>104</v>
      </c>
      <c r="L46" s="181">
        <f>DELEG!L13</f>
        <v>0</v>
      </c>
      <c r="M46" s="181">
        <f>DELEG!M13</f>
        <v>754</v>
      </c>
    </row>
    <row r="47" spans="1:13" ht="24" customHeight="1">
      <c r="A47" s="48" t="str">
        <f>DELEG!B14</f>
        <v>MARIA GUADALUPE ZEPEDA CORONA</v>
      </c>
      <c r="B47" s="222" t="str">
        <f>DELEG!C14</f>
        <v>DELEGACION MPAL.</v>
      </c>
      <c r="C47" s="222" t="str">
        <f>DELEG!D14</f>
        <v>BARRENDERO EL VOLANTIN</v>
      </c>
      <c r="D47" s="48" t="e">
        <f>DELEG!#REF!</f>
        <v>#REF!</v>
      </c>
      <c r="E47" s="48">
        <f>DELEG!E14</f>
        <v>13</v>
      </c>
      <c r="F47" s="181">
        <f>DELEG!F14</f>
        <v>50</v>
      </c>
      <c r="G47" s="181">
        <f>DELEG!G14</f>
        <v>650</v>
      </c>
      <c r="H47" s="181">
        <f>DELEG!H14</f>
        <v>0</v>
      </c>
      <c r="I47" s="181">
        <f>DELEG!I14</f>
        <v>0</v>
      </c>
      <c r="J47" s="181">
        <f>DELEG!J14</f>
        <v>8</v>
      </c>
      <c r="K47" s="181">
        <f>DELEG!K14</f>
        <v>104</v>
      </c>
      <c r="L47" s="181">
        <f>DELEG!L14</f>
        <v>44</v>
      </c>
      <c r="M47" s="181">
        <f>DELEG!M14</f>
        <v>710</v>
      </c>
    </row>
    <row r="48" spans="1:13" ht="24" customHeight="1">
      <c r="A48" s="48" t="str">
        <f>DELEG!B15</f>
        <v>FRANCISCO JAVIER Cárdenas TEJEDA</v>
      </c>
      <c r="B48" s="222" t="str">
        <f>DELEG!C15</f>
        <v>DELEGACION MPAL.</v>
      </c>
      <c r="C48" s="222" t="str">
        <f>DELEG!D15</f>
        <v>BARRENDERO MISMALOYA</v>
      </c>
      <c r="D48" s="48" t="e">
        <f>DELEG!#REF!</f>
        <v>#REF!</v>
      </c>
      <c r="E48" s="48">
        <f>DELEG!E15</f>
        <v>13</v>
      </c>
      <c r="F48" s="181">
        <f>DELEG!F15</f>
        <v>50</v>
      </c>
      <c r="G48" s="181">
        <f>DELEG!G15</f>
        <v>650</v>
      </c>
      <c r="H48" s="181">
        <f>DELEG!H15</f>
        <v>0</v>
      </c>
      <c r="I48" s="181">
        <f>DELEG!I15</f>
        <v>0</v>
      </c>
      <c r="J48" s="181">
        <f>DELEG!J15</f>
        <v>8</v>
      </c>
      <c r="K48" s="181">
        <f>DELEG!K15</f>
        <v>104</v>
      </c>
      <c r="L48" s="181">
        <f>DELEG!L15</f>
        <v>78</v>
      </c>
      <c r="M48" s="181">
        <f>DELEG!M15</f>
        <v>676</v>
      </c>
    </row>
    <row r="49" spans="1:13" ht="24" customHeight="1">
      <c r="A49" s="48" t="str">
        <f>DELEG!B16</f>
        <v>IGNACIO MARTINEZ ACUÑA</v>
      </c>
      <c r="B49" s="222" t="str">
        <f>DELEG!C16</f>
        <v>DELEGACION MPAL.</v>
      </c>
      <c r="C49" s="222" t="str">
        <f>DELEG!D16</f>
        <v>BARRENDERO EL REFUGIO</v>
      </c>
      <c r="D49" s="48" t="e">
        <f>DELEG!#REF!</f>
        <v>#REF!</v>
      </c>
      <c r="E49" s="48">
        <f>DELEG!E16</f>
        <v>13</v>
      </c>
      <c r="F49" s="181">
        <f>DELEG!F16</f>
        <v>50</v>
      </c>
      <c r="G49" s="181">
        <f>DELEG!G16</f>
        <v>650</v>
      </c>
      <c r="H49" s="181">
        <f>DELEG!H16</f>
        <v>0</v>
      </c>
      <c r="I49" s="181">
        <f>DELEG!I16</f>
        <v>0</v>
      </c>
      <c r="J49" s="181">
        <f>DELEG!J16</f>
        <v>8</v>
      </c>
      <c r="K49" s="181">
        <f>DELEG!K16</f>
        <v>104</v>
      </c>
      <c r="L49" s="181">
        <f>DELEG!L16</f>
        <v>0</v>
      </c>
      <c r="M49" s="181">
        <f>DELEG!M16</f>
        <v>754</v>
      </c>
    </row>
    <row r="50" spans="1:13" ht="24" customHeight="1">
      <c r="A50" s="48" t="str">
        <f>DELEG!B17</f>
        <v>MAYRA ELIZABETH SUAREZ ZAMBRANO</v>
      </c>
      <c r="B50" s="222" t="str">
        <f>DELEG!C17</f>
        <v>DELEGACION MPAL.</v>
      </c>
      <c r="C50" s="222" t="str">
        <f>DELEG!D17</f>
        <v>JARDINERA DE LA ROSA AMARILLA</v>
      </c>
      <c r="D50" s="48" t="e">
        <f>DELEG!#REF!</f>
        <v>#REF!</v>
      </c>
      <c r="E50" s="48">
        <f>DELEG!E17</f>
        <v>13</v>
      </c>
      <c r="F50" s="181">
        <f>DELEG!F17</f>
        <v>50</v>
      </c>
      <c r="G50" s="181">
        <f>DELEG!G17</f>
        <v>650</v>
      </c>
      <c r="H50" s="181">
        <f>DELEG!H17</f>
        <v>0</v>
      </c>
      <c r="I50" s="181">
        <f>DELEG!I17</f>
        <v>0</v>
      </c>
      <c r="J50" s="181">
        <f>DELEG!J17</f>
        <v>8</v>
      </c>
      <c r="K50" s="181">
        <f>DELEG!K17</f>
        <v>104</v>
      </c>
      <c r="L50" s="181">
        <f>DELEG!L17</f>
        <v>0</v>
      </c>
      <c r="M50" s="181">
        <f>DELEG!M17</f>
        <v>754</v>
      </c>
    </row>
    <row r="51" spans="1:13" ht="24" customHeight="1">
      <c r="A51" s="48" t="str">
        <f>'RECAUD DELEG'!B8</f>
        <v>JAVIER ALBERTO BARRAGAN PANTOJA</v>
      </c>
      <c r="B51" s="222" t="str">
        <f>'RECAUD DELEG'!C8</f>
        <v>AGENCIAS MPALES.</v>
      </c>
      <c r="C51" s="222" t="str">
        <f>'RECAUD DELEG'!D8</f>
        <v>RECAUD. DE MISMALOYA</v>
      </c>
      <c r="D51" s="48" t="e">
        <f>'RECAUD DELEG'!#REF!</f>
        <v>#REF!</v>
      </c>
      <c r="E51" s="48">
        <f>'RECAUD DELEG'!E8</f>
        <v>13</v>
      </c>
      <c r="F51" s="181">
        <f>'RECAUD DELEG'!F8</f>
        <v>78</v>
      </c>
      <c r="G51" s="181">
        <f>'RECAUD DELEG'!G8</f>
        <v>1014</v>
      </c>
      <c r="H51" s="181">
        <f>'RECAUD DELEG'!H8</f>
        <v>0</v>
      </c>
      <c r="I51" s="181">
        <f>'RECAUD DELEG'!I8</f>
        <v>0</v>
      </c>
      <c r="J51" s="181">
        <f>'RECAUD DELEG'!J8</f>
        <v>11</v>
      </c>
      <c r="K51" s="181">
        <f>'RECAUD DELEG'!K8</f>
        <v>143</v>
      </c>
      <c r="L51" s="181">
        <f>'RECAUD DELEG'!L8</f>
        <v>0</v>
      </c>
      <c r="M51" s="181">
        <f>'RECAUD DELEG'!M8</f>
        <v>1157</v>
      </c>
    </row>
    <row r="52" spans="1:13" ht="24" customHeight="1">
      <c r="A52" s="48" t="str">
        <f>'RECAUD DELEG'!B9</f>
        <v>ISIDRO ACUÑA VARGAS</v>
      </c>
      <c r="B52" s="222" t="str">
        <f>'RECAUD DELEG'!C9</f>
        <v>AGENCIAS MPALES.</v>
      </c>
      <c r="C52" s="222" t="str">
        <f>'RECAUD DELEG'!D9</f>
        <v>RECAUD. EL REFUGIO</v>
      </c>
      <c r="D52" s="48" t="e">
        <f>'RECAUD DELEG'!#REF!</f>
        <v>#REF!</v>
      </c>
      <c r="E52" s="48">
        <f>'RECAUD DELEG'!E9</f>
        <v>13</v>
      </c>
      <c r="F52" s="181">
        <f>'RECAUD DELEG'!F9</f>
        <v>148</v>
      </c>
      <c r="G52" s="181">
        <f>'RECAUD DELEG'!G9</f>
        <v>1924</v>
      </c>
      <c r="H52" s="181">
        <f>'RECAUD DELEG'!H9</f>
        <v>0</v>
      </c>
      <c r="I52" s="181">
        <f>'RECAUD DELEG'!I9</f>
        <v>0</v>
      </c>
      <c r="J52" s="181">
        <f>'RECAUD DELEG'!J9</f>
        <v>1</v>
      </c>
      <c r="K52" s="181">
        <f>'RECAUD DELEG'!K9</f>
        <v>13</v>
      </c>
      <c r="L52" s="181">
        <f>'RECAUD DELEG'!L9</f>
        <v>110</v>
      </c>
      <c r="M52" s="181">
        <f>'RECAUD DELEG'!M9</f>
        <v>1827</v>
      </c>
    </row>
    <row r="53" spans="1:13" ht="24" customHeight="1">
      <c r="A53" s="48" t="str">
        <f>'RECAUD DELEG'!B10</f>
        <v>ANA PATRICIA CISNEROS GARCIA</v>
      </c>
      <c r="B53" s="222" t="str">
        <f>'RECAUD DELEG'!C10</f>
        <v>HACIENDA MPAL.</v>
      </c>
      <c r="C53" s="222" t="str">
        <f>'RECAUD DELEG'!D10</f>
        <v>SECRETARIA</v>
      </c>
      <c r="D53" s="48" t="e">
        <f>'RECAUD DELEG'!#REF!</f>
        <v>#REF!</v>
      </c>
      <c r="E53" s="48">
        <f>'RECAUD DELEG'!E10</f>
        <v>13</v>
      </c>
      <c r="F53" s="181">
        <f>'RECAUD DELEG'!F10</f>
        <v>188</v>
      </c>
      <c r="G53" s="181">
        <f>'RECAUD DELEG'!G10</f>
        <v>2444</v>
      </c>
      <c r="H53" s="181">
        <f>'RECAUD DELEG'!H10</f>
        <v>4</v>
      </c>
      <c r="I53" s="181">
        <f>'RECAUD DELEG'!I10</f>
        <v>52</v>
      </c>
      <c r="J53" s="181">
        <f>'RECAUD DELEG'!J10</f>
        <v>0</v>
      </c>
      <c r="K53" s="181">
        <f>'RECAUD DELEG'!K10</f>
        <v>0</v>
      </c>
      <c r="L53" s="181">
        <f>'RECAUD DELEG'!L10</f>
        <v>142</v>
      </c>
      <c r="M53" s="181">
        <f>'RECAUD DELEG'!M10</f>
        <v>2250</v>
      </c>
    </row>
    <row r="54" spans="1:13" ht="24" customHeight="1">
      <c r="A54" s="48" t="str">
        <f>'RECAUD DELEG'!B11</f>
        <v>JOSE DE JESUS NUÑEZ GARCIA</v>
      </c>
      <c r="B54" s="222" t="str">
        <f>'RECAUD DELEG'!C11</f>
        <v>AGENCIAS MPALES.</v>
      </c>
      <c r="C54" s="222" t="str">
        <f>'RECAUD DELEG'!D11</f>
        <v>RECAUD. COL. MADERO</v>
      </c>
      <c r="D54" s="48" t="e">
        <f>'RECAUD DELEG'!#REF!</f>
        <v>#REF!</v>
      </c>
      <c r="E54" s="48">
        <f>'RECAUD DELEG'!E11</f>
        <v>13</v>
      </c>
      <c r="F54" s="181">
        <f>'RECAUD DELEG'!F11</f>
        <v>148</v>
      </c>
      <c r="G54" s="181">
        <f>'RECAUD DELEG'!G11</f>
        <v>1924</v>
      </c>
      <c r="H54" s="181">
        <f>'RECAUD DELEG'!H11</f>
        <v>0</v>
      </c>
      <c r="I54" s="181">
        <f>'RECAUD DELEG'!I11</f>
        <v>0</v>
      </c>
      <c r="J54" s="181">
        <f>'RECAUD DELEG'!J11</f>
        <v>1</v>
      </c>
      <c r="K54" s="181">
        <f>'RECAUD DELEG'!K11</f>
        <v>13</v>
      </c>
      <c r="L54" s="181">
        <f>'RECAUD DELEG'!L11</f>
        <v>110</v>
      </c>
      <c r="M54" s="181">
        <f>'RECAUD DELEG'!M11</f>
        <v>1827</v>
      </c>
    </row>
    <row r="55" spans="1:13" ht="24" customHeight="1">
      <c r="A55" s="48" t="str">
        <f>'RECAUD DELEG'!B12</f>
        <v>GILDARDO ELIZONDO SUAREZ</v>
      </c>
      <c r="B55" s="222" t="str">
        <f>'RECAUD DELEG'!C12</f>
        <v>AGENCIAS MPALES.</v>
      </c>
      <c r="C55" s="222" t="str">
        <f>'RECAUD DELEG'!D12</f>
        <v>RECAUD. ROSA AMARILLA</v>
      </c>
      <c r="D55" s="48" t="e">
        <f>'RECAUD DELEG'!#REF!</f>
        <v>#REF!</v>
      </c>
      <c r="E55" s="48">
        <f>'RECAUD DELEG'!E12</f>
        <v>13</v>
      </c>
      <c r="F55" s="181">
        <f>'RECAUD DELEG'!F12</f>
        <v>148</v>
      </c>
      <c r="G55" s="181">
        <f>'RECAUD DELEG'!G12</f>
        <v>1924</v>
      </c>
      <c r="H55" s="181">
        <f>'RECAUD DELEG'!H12</f>
        <v>0</v>
      </c>
      <c r="I55" s="181">
        <f>'RECAUD DELEG'!I12</f>
        <v>0</v>
      </c>
      <c r="J55" s="181">
        <f>'RECAUD DELEG'!J12</f>
        <v>1</v>
      </c>
      <c r="K55" s="181">
        <f>'RECAUD DELEG'!K12</f>
        <v>13</v>
      </c>
      <c r="L55" s="181">
        <f>'RECAUD DELEG'!L12</f>
        <v>110</v>
      </c>
      <c r="M55" s="181">
        <f>'RECAUD DELEG'!M12</f>
        <v>1827</v>
      </c>
    </row>
    <row r="56" spans="1:13" ht="24" customHeight="1">
      <c r="A56" s="48" t="str">
        <f>'RECAUD DELEG'!B13</f>
        <v>FRANCISCO JAVIER NAVARRO FARIAS</v>
      </c>
      <c r="B56" s="222" t="str">
        <f>'RECAUD DELEG'!C13</f>
        <v>AGENCIAS MPALES.</v>
      </c>
      <c r="C56" s="222" t="str">
        <f>'RECAUD DELEG'!D13</f>
        <v>AUX. FONTAN. MISMALOYA</v>
      </c>
      <c r="D56" s="48" t="e">
        <f>'RECAUD DELEG'!#REF!</f>
        <v>#REF!</v>
      </c>
      <c r="E56" s="48">
        <f>'RECAUD DELEG'!E13</f>
        <v>13</v>
      </c>
      <c r="F56" s="181">
        <f>'RECAUD DELEG'!F13</f>
        <v>112</v>
      </c>
      <c r="G56" s="181">
        <f>'RECAUD DELEG'!G13</f>
        <v>1456</v>
      </c>
      <c r="H56" s="181">
        <f>'RECAUD DELEG'!H13</f>
        <v>0</v>
      </c>
      <c r="I56" s="181">
        <f>'RECAUD DELEG'!I13</f>
        <v>0</v>
      </c>
      <c r="J56" s="181">
        <f>'RECAUD DELEG'!J13</f>
        <v>4</v>
      </c>
      <c r="K56" s="181">
        <f>'RECAUD DELEG'!K13</f>
        <v>52</v>
      </c>
      <c r="L56" s="181">
        <f>'RECAUD DELEG'!L13</f>
        <v>0</v>
      </c>
      <c r="M56" s="181">
        <f>'RECAUD DELEG'!M13</f>
        <v>1508</v>
      </c>
    </row>
    <row r="57" spans="1:13" ht="24" customHeight="1">
      <c r="A57" s="48" t="str">
        <f>AGENCIAS!B7</f>
        <v>EDUARDO TORRES PICHARDO</v>
      </c>
      <c r="B57" s="222" t="str">
        <f>AGENCIAS!C7</f>
        <v>AGENCIAS MUNICIPALES</v>
      </c>
      <c r="C57" s="222" t="str">
        <f>AGENCIAS!D7</f>
        <v>A. MPAL. DEL ZAPOTE</v>
      </c>
      <c r="D57" s="48" t="e">
        <f>AGENCIAS!#REF!</f>
        <v>#REF!</v>
      </c>
      <c r="E57" s="48">
        <f>AGENCIAS!E7</f>
        <v>28</v>
      </c>
      <c r="F57" s="181">
        <f>AGENCIAS!F7</f>
        <v>22</v>
      </c>
      <c r="G57" s="181">
        <f>AGENCIAS!G7</f>
        <v>616</v>
      </c>
      <c r="H57" s="181">
        <f>AGENCIAS!H7</f>
        <v>0</v>
      </c>
      <c r="I57" s="181" t="e">
        <f>AGENCIAS!I7</f>
        <v>#REF!</v>
      </c>
      <c r="J57" s="181">
        <f>AGENCIAS!J7</f>
        <v>11</v>
      </c>
      <c r="K57" s="181">
        <f>AGENCIAS!K7</f>
        <v>308</v>
      </c>
      <c r="L57" s="181">
        <f>AGENCIAS!L7</f>
        <v>0</v>
      </c>
      <c r="M57" s="181" t="e">
        <f>AGENCIAS!M7</f>
        <v>#REF!</v>
      </c>
    </row>
    <row r="58" spans="1:13" ht="24" hidden="1" customHeight="1">
      <c r="A58" s="48">
        <f>AGENCIAS!B8</f>
        <v>0</v>
      </c>
      <c r="B58" s="222" t="str">
        <f>AGENCIAS!C8</f>
        <v>AGENCIAS MUNICIPALES</v>
      </c>
      <c r="C58" s="222" t="str">
        <f>AGENCIAS!D8</f>
        <v>A. MPAL. DEL  REFUGIO</v>
      </c>
      <c r="D58" s="48" t="e">
        <f>AGENCIAS!#REF!</f>
        <v>#REF!</v>
      </c>
      <c r="E58" s="48">
        <f>AGENCIAS!E8</f>
        <v>28</v>
      </c>
      <c r="F58" s="181">
        <f>AGENCIAS!F8</f>
        <v>0</v>
      </c>
      <c r="G58" s="181">
        <f>AGENCIAS!G8</f>
        <v>0</v>
      </c>
      <c r="H58" s="181">
        <f>AGENCIAS!H8</f>
        <v>0</v>
      </c>
      <c r="I58" s="181" t="e">
        <f>AGENCIAS!I8</f>
        <v>#REF!</v>
      </c>
      <c r="J58" s="181">
        <f>AGENCIAS!J8</f>
        <v>0</v>
      </c>
      <c r="K58" s="181">
        <f>AGENCIAS!K8</f>
        <v>0</v>
      </c>
      <c r="L58" s="181">
        <f>AGENCIAS!L8</f>
        <v>0</v>
      </c>
      <c r="M58" s="181" t="e">
        <f>AGENCIAS!M8</f>
        <v>#REF!</v>
      </c>
    </row>
    <row r="59" spans="1:13" ht="24" customHeight="1">
      <c r="A59" s="48" t="str">
        <f>AGENCIAS!B9</f>
        <v>ALBERTO SUAREZ GARCIA</v>
      </c>
      <c r="B59" s="222" t="str">
        <f>AGENCIAS!C9</f>
        <v>AGENCIAS MUNICIPALES</v>
      </c>
      <c r="C59" s="222" t="str">
        <f>AGENCIAS!D9</f>
        <v>A. MPAL. DE LA ROSA AMARILLA</v>
      </c>
      <c r="D59" s="48" t="e">
        <f>AGENCIAS!#REF!</f>
        <v>#REF!</v>
      </c>
      <c r="E59" s="48">
        <f>AGENCIAS!E9</f>
        <v>28</v>
      </c>
      <c r="F59" s="181">
        <f>AGENCIAS!F9</f>
        <v>22</v>
      </c>
      <c r="G59" s="181">
        <f>AGENCIAS!G9</f>
        <v>616</v>
      </c>
      <c r="H59" s="181">
        <f>AGENCIAS!H9</f>
        <v>0</v>
      </c>
      <c r="I59" s="181" t="e">
        <f>AGENCIAS!I9</f>
        <v>#REF!</v>
      </c>
      <c r="J59" s="181">
        <f>AGENCIAS!J9</f>
        <v>11</v>
      </c>
      <c r="K59" s="181">
        <f>AGENCIAS!K9</f>
        <v>308</v>
      </c>
      <c r="L59" s="181">
        <f>AGENCIAS!L9</f>
        <v>0</v>
      </c>
      <c r="M59" s="181" t="e">
        <f>AGENCIAS!M9</f>
        <v>#REF!</v>
      </c>
    </row>
    <row r="60" spans="1:13" ht="24" customHeight="1">
      <c r="A60" s="48" t="str">
        <f>AGENCIAS!B10</f>
        <v>JUAN GUILLERMO VARGAS VALENCIA</v>
      </c>
      <c r="B60" s="222" t="str">
        <f>AGENCIAS!C10</f>
        <v>AGENCIAS MUNICIPALES</v>
      </c>
      <c r="C60" s="222" t="str">
        <f>AGENCIAS!D10</f>
        <v>A. MPAL. DE LOS SAUCES</v>
      </c>
      <c r="D60" s="48" t="e">
        <f>AGENCIAS!#REF!</f>
        <v>#REF!</v>
      </c>
      <c r="E60" s="48">
        <f>AGENCIAS!E10</f>
        <v>28</v>
      </c>
      <c r="F60" s="181">
        <f>AGENCIAS!F10</f>
        <v>22</v>
      </c>
      <c r="G60" s="181">
        <f>AGENCIAS!G10</f>
        <v>616</v>
      </c>
      <c r="H60" s="181">
        <f>AGENCIAS!H10</f>
        <v>0</v>
      </c>
      <c r="I60" s="181" t="e">
        <f>AGENCIAS!I10</f>
        <v>#REF!</v>
      </c>
      <c r="J60" s="181">
        <f>AGENCIAS!J10</f>
        <v>11</v>
      </c>
      <c r="K60" s="181">
        <f>AGENCIAS!K10</f>
        <v>308</v>
      </c>
      <c r="L60" s="181">
        <f>AGENCIAS!L10</f>
        <v>0</v>
      </c>
      <c r="M60" s="181" t="e">
        <f>AGENCIAS!M10</f>
        <v>#REF!</v>
      </c>
    </row>
    <row r="61" spans="1:13" ht="24" customHeight="1">
      <c r="A61" s="48" t="str">
        <f>AGENCIAS!B11</f>
        <v>ANTONIO GONZALEZ CERVANTES</v>
      </c>
      <c r="B61" s="222" t="str">
        <f>AGENCIAS!C11</f>
        <v>AGENCIAS MUNICIPALES</v>
      </c>
      <c r="C61" s="222" t="str">
        <f>AGENCIAS!D11</f>
        <v>A. MPAL. DE LA CAÑADA</v>
      </c>
      <c r="D61" s="48" t="e">
        <f>AGENCIAS!#REF!</f>
        <v>#REF!</v>
      </c>
      <c r="E61" s="48">
        <f>AGENCIAS!E11</f>
        <v>28</v>
      </c>
      <c r="F61" s="181">
        <f>AGENCIAS!F11</f>
        <v>22</v>
      </c>
      <c r="G61" s="181">
        <f>AGENCIAS!G11</f>
        <v>616</v>
      </c>
      <c r="H61" s="181">
        <f>AGENCIAS!H11</f>
        <v>0</v>
      </c>
      <c r="I61" s="181" t="e">
        <f>AGENCIAS!I11</f>
        <v>#REF!</v>
      </c>
      <c r="J61" s="181">
        <f>AGENCIAS!J11</f>
        <v>11</v>
      </c>
      <c r="K61" s="181">
        <f>AGENCIAS!K11</f>
        <v>308</v>
      </c>
      <c r="L61" s="181">
        <f>AGENCIAS!L11</f>
        <v>0</v>
      </c>
      <c r="M61" s="181" t="e">
        <f>AGENCIAS!M11</f>
        <v>#REF!</v>
      </c>
    </row>
    <row r="62" spans="1:13" ht="24" customHeight="1">
      <c r="A62" s="48" t="str">
        <f>AGENCIAS!B12</f>
        <v>JOSE PADILLA CARDENAS</v>
      </c>
      <c r="B62" s="222" t="str">
        <f>AGENCIAS!C12</f>
        <v>AGENCIAS MUNICIPALES</v>
      </c>
      <c r="C62" s="222" t="str">
        <f>AGENCIAS!D12</f>
        <v>A. MPAL. DE MISMALOYA</v>
      </c>
      <c r="D62" s="48" t="e">
        <f>AGENCIAS!#REF!</f>
        <v>#REF!</v>
      </c>
      <c r="E62" s="48">
        <f>AGENCIAS!E12</f>
        <v>28</v>
      </c>
      <c r="F62" s="181">
        <f>AGENCIAS!F12</f>
        <v>22</v>
      </c>
      <c r="G62" s="181">
        <f>AGENCIAS!G12</f>
        <v>616</v>
      </c>
      <c r="H62" s="181">
        <f>AGENCIAS!H12</f>
        <v>0</v>
      </c>
      <c r="I62" s="181" t="e">
        <f>AGENCIAS!I12</f>
        <v>#REF!</v>
      </c>
      <c r="J62" s="181">
        <f>AGENCIAS!J12</f>
        <v>11</v>
      </c>
      <c r="K62" s="181">
        <f>AGENCIAS!K12</f>
        <v>308</v>
      </c>
      <c r="L62" s="181">
        <f>AGENCIAS!L12</f>
        <v>0</v>
      </c>
      <c r="M62" s="181" t="e">
        <f>AGENCIAS!M12</f>
        <v>#REF!</v>
      </c>
    </row>
    <row r="63" spans="1:13" ht="24" customHeight="1">
      <c r="A63" s="48" t="str">
        <f>AGENCIAS!B13</f>
        <v>REYNALDO VALDOVINOS ZEPEDA</v>
      </c>
      <c r="B63" s="222" t="str">
        <f>AGENCIAS!C13</f>
        <v>AGENCIAS MUNICIPALES</v>
      </c>
      <c r="C63" s="222" t="str">
        <f>AGENCIAS!D13</f>
        <v>A. MPAL. COL. MADERO</v>
      </c>
      <c r="D63" s="48" t="e">
        <f>AGENCIAS!#REF!</f>
        <v>#REF!</v>
      </c>
      <c r="E63" s="48">
        <f>AGENCIAS!E13</f>
        <v>28</v>
      </c>
      <c r="F63" s="181">
        <f>AGENCIAS!F13</f>
        <v>22</v>
      </c>
      <c r="G63" s="181">
        <f>AGENCIAS!G13</f>
        <v>616</v>
      </c>
      <c r="H63" s="181">
        <f>AGENCIAS!H13</f>
        <v>0</v>
      </c>
      <c r="I63" s="181" t="e">
        <f>AGENCIAS!I13</f>
        <v>#REF!</v>
      </c>
      <c r="J63" s="181">
        <f>AGENCIAS!J13</f>
        <v>11</v>
      </c>
      <c r="K63" s="181">
        <f>AGENCIAS!K13</f>
        <v>308</v>
      </c>
      <c r="L63" s="181">
        <f>AGENCIAS!L13</f>
        <v>0</v>
      </c>
      <c r="M63" s="181" t="e">
        <f>AGENCIAS!M13</f>
        <v>#REF!</v>
      </c>
    </row>
    <row r="64" spans="1:13" ht="24" customHeight="1">
      <c r="A64" s="48" t="str">
        <f>AGENCIAS!B14</f>
        <v>JUAN TORRES PANTOJA</v>
      </c>
      <c r="B64" s="222" t="str">
        <f>AGENCIAS!C14</f>
        <v>AGENCIAS MUNICIPALES</v>
      </c>
      <c r="C64" s="222" t="str">
        <f>AGENCIAS!D14</f>
        <v>A. MPAL. DEL  CHURINTZIO</v>
      </c>
      <c r="D64" s="48" t="e">
        <f>AGENCIAS!#REF!</f>
        <v>#REF!</v>
      </c>
      <c r="E64" s="48">
        <f>AGENCIAS!E14</f>
        <v>28</v>
      </c>
      <c r="F64" s="181">
        <f>AGENCIAS!F14</f>
        <v>22</v>
      </c>
      <c r="G64" s="181">
        <f>AGENCIAS!G14</f>
        <v>616</v>
      </c>
      <c r="H64" s="181">
        <f>AGENCIAS!H14</f>
        <v>0</v>
      </c>
      <c r="I64" s="181" t="e">
        <f>AGENCIAS!I14</f>
        <v>#REF!</v>
      </c>
      <c r="J64" s="181">
        <f>AGENCIAS!J14</f>
        <v>11</v>
      </c>
      <c r="K64" s="181">
        <f>AGENCIAS!K14</f>
        <v>308</v>
      </c>
      <c r="L64" s="181">
        <f>AGENCIAS!L14</f>
        <v>0</v>
      </c>
      <c r="M64" s="181" t="e">
        <f>AGENCIAS!M14</f>
        <v>#REF!</v>
      </c>
    </row>
    <row r="65" spans="1:13" ht="24" customHeight="1">
      <c r="A65" s="48" t="str">
        <f>'HAC MPAL'!B7</f>
        <v>BEATRIZ TAPIA VALDIVIA</v>
      </c>
      <c r="B65" s="222" t="str">
        <f>'HAC MPAL'!C7</f>
        <v>HACIENDA MPAL.</v>
      </c>
      <c r="C65" s="222" t="str">
        <f>'HAC MPAL'!D7</f>
        <v>ENCARGADA DE HDA.</v>
      </c>
      <c r="D65" s="48" t="e">
        <f>'HAC MPAL'!#REF!</f>
        <v>#REF!</v>
      </c>
      <c r="E65" s="48">
        <f>'HAC MPAL'!E7</f>
        <v>13</v>
      </c>
      <c r="F65" s="181">
        <f>'HAC MPAL'!F7</f>
        <v>862</v>
      </c>
      <c r="G65" s="181">
        <f>'HAC MPAL'!G7</f>
        <v>11206</v>
      </c>
      <c r="H65" s="181">
        <f>'HAC MPAL'!H7</f>
        <v>153</v>
      </c>
      <c r="I65" s="181">
        <f>'HAC MPAL'!I7</f>
        <v>1989</v>
      </c>
      <c r="J65" s="181">
        <f>'HAC MPAL'!J7</f>
        <v>0</v>
      </c>
      <c r="K65" s="181">
        <f>'HAC MPAL'!K7</f>
        <v>0</v>
      </c>
      <c r="L65" s="181">
        <f>'HAC MPAL'!L7</f>
        <v>318</v>
      </c>
      <c r="M65" s="181">
        <f>'HAC MPAL'!M7</f>
        <v>8899</v>
      </c>
    </row>
    <row r="66" spans="1:13" ht="24" customHeight="1">
      <c r="A66" s="48" t="str">
        <f>'HAC MPAL'!B8</f>
        <v>RAMON PONCE PALOMINO</v>
      </c>
      <c r="B66" s="222" t="str">
        <f>'HAC MPAL'!C8</f>
        <v>HACIENDA MPAL.</v>
      </c>
      <c r="C66" s="222" t="str">
        <f>'HAC MPAL'!D8</f>
        <v>AUXILIAR TECNICO</v>
      </c>
      <c r="D66" s="48" t="e">
        <f>'HAC MPAL'!#REF!</f>
        <v>#REF!</v>
      </c>
      <c r="E66" s="48">
        <f>'HAC MPAL'!E8</f>
        <v>13</v>
      </c>
      <c r="F66" s="181">
        <f>'HAC MPAL'!F8</f>
        <v>694</v>
      </c>
      <c r="G66" s="181">
        <f>'HAC MPAL'!G8</f>
        <v>9022</v>
      </c>
      <c r="H66" s="181">
        <f>'HAC MPAL'!H8</f>
        <v>114</v>
      </c>
      <c r="I66" s="181">
        <f>'HAC MPAL'!I8</f>
        <v>1482</v>
      </c>
      <c r="J66" s="181">
        <f>'HAC MPAL'!J8</f>
        <v>0</v>
      </c>
      <c r="K66" s="181">
        <f>'HAC MPAL'!K8</f>
        <v>0</v>
      </c>
      <c r="L66" s="181">
        <f>'HAC MPAL'!L8</f>
        <v>0</v>
      </c>
      <c r="M66" s="181">
        <f>'HAC MPAL'!M8</f>
        <v>7540</v>
      </c>
    </row>
    <row r="67" spans="1:13" ht="24" customHeight="1">
      <c r="A67" s="48" t="str">
        <f>'HAC MPAL'!B9</f>
        <v>SUSANA DEL TORO GOMEZ</v>
      </c>
      <c r="B67" s="222" t="str">
        <f>'HAC MPAL'!C9</f>
        <v>HACIENDA MPAL.</v>
      </c>
      <c r="C67" s="222" t="str">
        <f>'HAC MPAL'!D9</f>
        <v>JEFE DE INGRESOS</v>
      </c>
      <c r="D67" s="48" t="e">
        <f>'HAC MPAL'!#REF!</f>
        <v>#REF!</v>
      </c>
      <c r="E67" s="48">
        <f>'HAC MPAL'!E9</f>
        <v>13</v>
      </c>
      <c r="F67" s="181">
        <f>'HAC MPAL'!F9</f>
        <v>316</v>
      </c>
      <c r="G67" s="181">
        <f>'HAC MPAL'!G9</f>
        <v>4108</v>
      </c>
      <c r="H67" s="181">
        <f>'HAC MPAL'!H9</f>
        <v>32</v>
      </c>
      <c r="I67" s="181">
        <f>'HAC MPAL'!I9</f>
        <v>416</v>
      </c>
      <c r="J67" s="181">
        <f>'HAC MPAL'!J9</f>
        <v>0</v>
      </c>
      <c r="K67" s="181">
        <f>'HAC MPAL'!K9</f>
        <v>0</v>
      </c>
      <c r="L67" s="181">
        <f>'HAC MPAL'!L9</f>
        <v>310</v>
      </c>
      <c r="M67" s="181">
        <f>'HAC MPAL'!M9</f>
        <v>3382</v>
      </c>
    </row>
    <row r="68" spans="1:13" ht="24" customHeight="1">
      <c r="A68" s="48" t="str">
        <f>'HAC MPAL'!B10</f>
        <v>JUAN CARLOS AMEZCUA AMEZCUA</v>
      </c>
      <c r="B68" s="222" t="str">
        <f>'HAC MPAL'!C10</f>
        <v>HACIENDA MPAL.</v>
      </c>
      <c r="C68" s="222" t="str">
        <f>'HAC MPAL'!D10</f>
        <v>RECAUDADOR</v>
      </c>
      <c r="D68" s="48" t="e">
        <f>'HAC MPAL'!#REF!</f>
        <v>#REF!</v>
      </c>
      <c r="E68" s="48">
        <f>'HAC MPAL'!E10</f>
        <v>13</v>
      </c>
      <c r="F68" s="181">
        <f>'HAC MPAL'!F10</f>
        <v>226</v>
      </c>
      <c r="G68" s="181">
        <f>'HAC MPAL'!G10</f>
        <v>2938</v>
      </c>
      <c r="H68" s="181">
        <f>'HAC MPAL'!H10</f>
        <v>19</v>
      </c>
      <c r="I68" s="181">
        <f>'HAC MPAL'!I10</f>
        <v>247</v>
      </c>
      <c r="J68" s="181">
        <f>'HAC MPAL'!J10</f>
        <v>0</v>
      </c>
      <c r="K68" s="181">
        <f>'HAC MPAL'!K10</f>
        <v>0</v>
      </c>
      <c r="L68" s="181">
        <f>'HAC MPAL'!L10</f>
        <v>0</v>
      </c>
      <c r="M68" s="181">
        <f>'HAC MPAL'!M10</f>
        <v>2691</v>
      </c>
    </row>
    <row r="69" spans="1:13" ht="24" customHeight="1">
      <c r="A69" s="48" t="str">
        <f>'HAC MPAL'!B11</f>
        <v>ADRIANA MARIA FLORES MORENO</v>
      </c>
      <c r="B69" s="222" t="str">
        <f>'HAC MPAL'!C11</f>
        <v>HACIENDA MPAL.</v>
      </c>
      <c r="C69" s="222" t="str">
        <f>'HAC MPAL'!D11</f>
        <v>JEFE DE EGRESOS</v>
      </c>
      <c r="D69" s="48" t="e">
        <f>'HAC MPAL'!#REF!</f>
        <v>#REF!</v>
      </c>
      <c r="E69" s="48">
        <f>'HAC MPAL'!E11</f>
        <v>13</v>
      </c>
      <c r="F69" s="181">
        <f>'HAC MPAL'!F11</f>
        <v>380</v>
      </c>
      <c r="G69" s="181">
        <f>'HAC MPAL'!G11</f>
        <v>4940</v>
      </c>
      <c r="H69" s="181">
        <f>'HAC MPAL'!H11</f>
        <v>46</v>
      </c>
      <c r="I69" s="181">
        <f>'HAC MPAL'!I11</f>
        <v>598</v>
      </c>
      <c r="J69" s="181">
        <f>'HAC MPAL'!J11</f>
        <v>0</v>
      </c>
      <c r="K69" s="181">
        <f>'HAC MPAL'!K11</f>
        <v>0</v>
      </c>
      <c r="L69" s="181">
        <f>'HAC MPAL'!L11</f>
        <v>318</v>
      </c>
      <c r="M69" s="181">
        <f>'HAC MPAL'!M11</f>
        <v>4024</v>
      </c>
    </row>
    <row r="70" spans="1:13" ht="24" customHeight="1">
      <c r="A70" s="48" t="str">
        <f>'HAC MPAL'!B12</f>
        <v>LAURA ANDREA BOJORGE MARTINEZ</v>
      </c>
      <c r="B70" s="222" t="str">
        <f>'HAC MPAL'!C12</f>
        <v>HACIENDA MPAL.</v>
      </c>
      <c r="C70" s="222" t="str">
        <f>'HAC MPAL'!D12</f>
        <v>SECRETARIA</v>
      </c>
      <c r="D70" s="48" t="e">
        <f>'HAC MPAL'!#REF!</f>
        <v>#REF!</v>
      </c>
      <c r="E70" s="48">
        <f>'HAC MPAL'!E12</f>
        <v>13</v>
      </c>
      <c r="F70" s="181">
        <f>'HAC MPAL'!F12</f>
        <v>188</v>
      </c>
      <c r="G70" s="181">
        <f>'HAC MPAL'!G12</f>
        <v>2444</v>
      </c>
      <c r="H70" s="181">
        <f>'HAC MPAL'!H12</f>
        <v>4</v>
      </c>
      <c r="I70" s="181">
        <f>'HAC MPAL'!I12</f>
        <v>52</v>
      </c>
      <c r="J70" s="181">
        <f>'HAC MPAL'!J12</f>
        <v>0</v>
      </c>
      <c r="K70" s="181">
        <f>'HAC MPAL'!K12</f>
        <v>0</v>
      </c>
      <c r="L70" s="181">
        <f>'HAC MPAL'!L12</f>
        <v>142</v>
      </c>
      <c r="M70" s="181">
        <f>'HAC MPAL'!M12</f>
        <v>2250</v>
      </c>
    </row>
    <row r="71" spans="1:13" ht="24" customHeight="1">
      <c r="A71" s="48" t="str">
        <f>'HAC MPAL'!B13</f>
        <v>RAFAEL TORRES MUNGUIA</v>
      </c>
      <c r="B71" s="222" t="str">
        <f>'HAC MPAL'!C13</f>
        <v>HACIENDA MPAL.</v>
      </c>
      <c r="C71" s="222" t="str">
        <f>'HAC MPAL'!D13</f>
        <v>INSPECTOR</v>
      </c>
      <c r="D71" s="48" t="e">
        <f>'HAC MPAL'!#REF!</f>
        <v>#REF!</v>
      </c>
      <c r="E71" s="48">
        <f>'HAC MPAL'!E13</f>
        <v>13</v>
      </c>
      <c r="F71" s="181">
        <f>'HAC MPAL'!F13</f>
        <v>144</v>
      </c>
      <c r="G71" s="181">
        <f>'HAC MPAL'!G13</f>
        <v>1872</v>
      </c>
      <c r="H71" s="181">
        <f>'HAC MPAL'!H13</f>
        <v>0</v>
      </c>
      <c r="I71" s="181">
        <f>'HAC MPAL'!I13</f>
        <v>0</v>
      </c>
      <c r="J71" s="181">
        <f>'HAC MPAL'!J13</f>
        <v>3</v>
      </c>
      <c r="K71" s="181">
        <f>'HAC MPAL'!K13</f>
        <v>39</v>
      </c>
      <c r="L71" s="181">
        <f>'HAC MPAL'!L13</f>
        <v>0</v>
      </c>
      <c r="M71" s="181">
        <f>'HAC MPAL'!M13</f>
        <v>1911</v>
      </c>
    </row>
    <row r="72" spans="1:13" ht="24" customHeight="1">
      <c r="A72" s="48" t="str">
        <f>'HAC MPAL'!B14</f>
        <v>MANUEL NEGRETE A LA TORRE</v>
      </c>
      <c r="B72" s="222" t="str">
        <f>'HAC MPAL'!C14</f>
        <v>HACIENDA MPAL.</v>
      </c>
      <c r="C72" s="222" t="str">
        <f>'HAC MPAL'!D14</f>
        <v>INSPECTOR</v>
      </c>
      <c r="D72" s="48" t="e">
        <f>'HAC MPAL'!#REF!</f>
        <v>#REF!</v>
      </c>
      <c r="E72" s="48">
        <f>'HAC MPAL'!E14</f>
        <v>13</v>
      </c>
      <c r="F72" s="181">
        <f>'HAC MPAL'!F14</f>
        <v>144</v>
      </c>
      <c r="G72" s="181">
        <f>'HAC MPAL'!G14</f>
        <v>1872</v>
      </c>
      <c r="H72" s="181">
        <f>'HAC MPAL'!H14</f>
        <v>0</v>
      </c>
      <c r="I72" s="181">
        <f>'HAC MPAL'!I14</f>
        <v>0</v>
      </c>
      <c r="J72" s="181">
        <f>'HAC MPAL'!J14</f>
        <v>3</v>
      </c>
      <c r="K72" s="181">
        <f>'HAC MPAL'!K14</f>
        <v>39</v>
      </c>
      <c r="L72" s="181">
        <f>'HAC MPAL'!L14</f>
        <v>0</v>
      </c>
      <c r="M72" s="181">
        <f>'HAC MPAL'!M14</f>
        <v>1911</v>
      </c>
    </row>
    <row r="73" spans="1:13" ht="24" customHeight="1">
      <c r="A73" s="48" t="str">
        <f>'CATASTRO,AGUA POT'!B7</f>
        <v>NORMA CASTELLANOS BEJAR</v>
      </c>
      <c r="B73" s="222" t="str">
        <f>'CATASTRO,AGUA POT'!C7</f>
        <v>IMP. PREDIAL Y CATASTRO</v>
      </c>
      <c r="C73" s="222" t="str">
        <f>'CATASTRO,AGUA POT'!D7</f>
        <v>DIRECTOR DEPTO.</v>
      </c>
      <c r="D73" s="48" t="e">
        <f>'CATASTRO,AGUA POT'!#REF!</f>
        <v>#REF!</v>
      </c>
      <c r="E73" s="48">
        <f>'CATASTRO,AGUA POT'!E7</f>
        <v>13</v>
      </c>
      <c r="F73" s="181">
        <f>'CATASTRO,AGUA POT'!F7</f>
        <v>389</v>
      </c>
      <c r="G73" s="181">
        <f>'CATASTRO,AGUA POT'!G7</f>
        <v>5057</v>
      </c>
      <c r="H73" s="181">
        <f>'CATASTRO,AGUA POT'!H7</f>
        <v>47</v>
      </c>
      <c r="I73" s="181">
        <f>'CATASTRO,AGUA POT'!I7</f>
        <v>611</v>
      </c>
      <c r="J73" s="181">
        <f>'CATASTRO,AGUA POT'!J7</f>
        <v>0</v>
      </c>
      <c r="K73" s="181">
        <f>'CATASTRO,AGUA POT'!K7</f>
        <v>0</v>
      </c>
      <c r="L73" s="181">
        <f>'CATASTRO,AGUA POT'!L7</f>
        <v>318</v>
      </c>
      <c r="M73" s="181">
        <f>'CATASTRO,AGUA POT'!M7</f>
        <v>4128</v>
      </c>
    </row>
    <row r="74" spans="1:13" ht="24" customHeight="1">
      <c r="A74" s="48" t="str">
        <f>'CATASTRO,AGUA POT'!B8</f>
        <v>VICTOR IGNACIO RAMIREZ RAMIREZ</v>
      </c>
      <c r="B74" s="222" t="str">
        <f>'CATASTRO,AGUA POT'!C8</f>
        <v>IMP. PREDIAL Y CATASTRO</v>
      </c>
      <c r="C74" s="222" t="str">
        <f>'CATASTRO,AGUA POT'!D8</f>
        <v>RECAUDADOR</v>
      </c>
      <c r="D74" s="48" t="e">
        <f>'CATASTRO,AGUA POT'!#REF!</f>
        <v>#REF!</v>
      </c>
      <c r="E74" s="48">
        <f>'CATASTRO,AGUA POT'!E8</f>
        <v>13</v>
      </c>
      <c r="F74" s="181">
        <f>'CATASTRO,AGUA POT'!F8</f>
        <v>240</v>
      </c>
      <c r="G74" s="181">
        <f>'CATASTRO,AGUA POT'!G8</f>
        <v>3120</v>
      </c>
      <c r="H74" s="181">
        <f>'CATASTRO,AGUA POT'!H8</f>
        <v>18</v>
      </c>
      <c r="I74" s="181">
        <f>'CATASTRO,AGUA POT'!I8</f>
        <v>234</v>
      </c>
      <c r="J74" s="181">
        <f>'CATASTRO,AGUA POT'!J8</f>
        <v>0</v>
      </c>
      <c r="K74" s="181">
        <f>'CATASTRO,AGUA POT'!K8</f>
        <v>0</v>
      </c>
      <c r="L74" s="181">
        <f>'CATASTRO,AGUA POT'!L8</f>
        <v>190</v>
      </c>
      <c r="M74" s="181">
        <f>'CATASTRO,AGUA POT'!M8</f>
        <v>2696</v>
      </c>
    </row>
    <row r="75" spans="1:13" ht="24" customHeight="1">
      <c r="A75" s="48" t="str">
        <f>'CATASTRO,AGUA POT'!B9</f>
        <v>PATRICIA BUENROSTRO MANZO</v>
      </c>
      <c r="B75" s="222" t="str">
        <f>'CATASTRO,AGUA POT'!C9</f>
        <v>IMP. PREDIAL Y CATASTRO</v>
      </c>
      <c r="C75" s="222" t="str">
        <f>'CATASTRO,AGUA POT'!D9</f>
        <v>SECRETARIA</v>
      </c>
      <c r="D75" s="48" t="e">
        <f>'CATASTRO,AGUA POT'!#REF!</f>
        <v>#REF!</v>
      </c>
      <c r="E75" s="48">
        <f>'CATASTRO,AGUA POT'!E9</f>
        <v>13</v>
      </c>
      <c r="F75" s="181">
        <f>'CATASTRO,AGUA POT'!F9</f>
        <v>188</v>
      </c>
      <c r="G75" s="181">
        <f>'CATASTRO,AGUA POT'!G9</f>
        <v>2444</v>
      </c>
      <c r="H75" s="181">
        <f>'CATASTRO,AGUA POT'!H9</f>
        <v>4</v>
      </c>
      <c r="I75" s="181">
        <f>'CATASTRO,AGUA POT'!I9</f>
        <v>52</v>
      </c>
      <c r="J75" s="181">
        <f>'CATASTRO,AGUA POT'!J9</f>
        <v>0</v>
      </c>
      <c r="K75" s="181">
        <f>'CATASTRO,AGUA POT'!K9</f>
        <v>0</v>
      </c>
      <c r="L75" s="181">
        <f>'CATASTRO,AGUA POT'!L9</f>
        <v>142</v>
      </c>
      <c r="M75" s="181">
        <f>'CATASTRO,AGUA POT'!M9</f>
        <v>2250</v>
      </c>
    </row>
    <row r="76" spans="1:13" ht="24" customHeight="1">
      <c r="A76" s="48" t="str">
        <f>'CATASTRO,AGUA POT'!B10</f>
        <v>JUAN CARLOS NUÑEZ SOTELO</v>
      </c>
      <c r="B76" s="222" t="str">
        <f>'CATASTRO,AGUA POT'!C10</f>
        <v>AGUA POTABLE</v>
      </c>
      <c r="C76" s="222" t="str">
        <f>'CATASTRO,AGUA POT'!D10</f>
        <v>DIRECTOR DEPTO.</v>
      </c>
      <c r="D76" s="48" t="e">
        <f>'CATASTRO,AGUA POT'!#REF!</f>
        <v>#REF!</v>
      </c>
      <c r="E76" s="48">
        <f>'CATASTRO,AGUA POT'!E10</f>
        <v>13</v>
      </c>
      <c r="F76" s="181">
        <f>'CATASTRO,AGUA POT'!F10</f>
        <v>422</v>
      </c>
      <c r="G76" s="181">
        <f>'CATASTRO,AGUA POT'!G10</f>
        <v>5486</v>
      </c>
      <c r="H76" s="181">
        <f>'CATASTRO,AGUA POT'!H10</f>
        <v>54</v>
      </c>
      <c r="I76" s="181">
        <f>'CATASTRO,AGUA POT'!I10</f>
        <v>702</v>
      </c>
      <c r="J76" s="181">
        <f>'CATASTRO,AGUA POT'!J10</f>
        <v>0</v>
      </c>
      <c r="K76" s="181">
        <f>'CATASTRO,AGUA POT'!K10</f>
        <v>0</v>
      </c>
      <c r="L76" s="181">
        <f>'CATASTRO,AGUA POT'!L10</f>
        <v>318</v>
      </c>
      <c r="M76" s="181">
        <f>'CATASTRO,AGUA POT'!M10</f>
        <v>4466</v>
      </c>
    </row>
    <row r="77" spans="1:13" ht="24" customHeight="1">
      <c r="A77" s="48" t="str">
        <f>'CATASTRO,AGUA POT'!B11</f>
        <v>ALMA PEREGRINA ARCOS RUIZ</v>
      </c>
      <c r="B77" s="222" t="str">
        <f>'CATASTRO,AGUA POT'!C11</f>
        <v>AGUA POTABLE</v>
      </c>
      <c r="C77" s="222" t="str">
        <f>'CATASTRO,AGUA POT'!D11</f>
        <v>SECRETARIA</v>
      </c>
      <c r="D77" s="48" t="e">
        <f>'CATASTRO,AGUA POT'!#REF!</f>
        <v>#REF!</v>
      </c>
      <c r="E77" s="48">
        <f>'CATASTRO,AGUA POT'!E11</f>
        <v>13</v>
      </c>
      <c r="F77" s="181">
        <f>'CATASTRO,AGUA POT'!F11</f>
        <v>188</v>
      </c>
      <c r="G77" s="181">
        <f>'CATASTRO,AGUA POT'!G11</f>
        <v>2444</v>
      </c>
      <c r="H77" s="181">
        <f>'CATASTRO,AGUA POT'!H11</f>
        <v>4</v>
      </c>
      <c r="I77" s="181">
        <f>'CATASTRO,AGUA POT'!I11</f>
        <v>52</v>
      </c>
      <c r="J77" s="181">
        <f>'CATASTRO,AGUA POT'!J11</f>
        <v>0</v>
      </c>
      <c r="K77" s="181">
        <f>'CATASTRO,AGUA POT'!K11</f>
        <v>0</v>
      </c>
      <c r="L77" s="181">
        <f>'CATASTRO,AGUA POT'!L11</f>
        <v>0</v>
      </c>
      <c r="M77" s="181">
        <f>'CATASTRO,AGUA POT'!M11</f>
        <v>2392</v>
      </c>
    </row>
    <row r="78" spans="1:13" ht="24" customHeight="1">
      <c r="A78" s="48" t="str">
        <f>'CATASTRO,AGUA POT'!B12</f>
        <v>ROSARIO RAMIREZ DIAZ</v>
      </c>
      <c r="B78" s="222" t="str">
        <f>'CATASTRO,AGUA POT'!C12</f>
        <v>AGUA POTABLE</v>
      </c>
      <c r="C78" s="222" t="str">
        <f>'CATASTRO,AGUA POT'!D12</f>
        <v>SECRETARIA</v>
      </c>
      <c r="D78" s="48" t="e">
        <f>'CATASTRO,AGUA POT'!#REF!</f>
        <v>#REF!</v>
      </c>
      <c r="E78" s="48">
        <f>'CATASTRO,AGUA POT'!E12</f>
        <v>13</v>
      </c>
      <c r="F78" s="181">
        <f>'CATASTRO,AGUA POT'!F12</f>
        <v>188</v>
      </c>
      <c r="G78" s="181">
        <f>'CATASTRO,AGUA POT'!G12</f>
        <v>2444</v>
      </c>
      <c r="H78" s="181">
        <f>'CATASTRO,AGUA POT'!H12</f>
        <v>4</v>
      </c>
      <c r="I78" s="181">
        <f>'CATASTRO,AGUA POT'!I12</f>
        <v>52</v>
      </c>
      <c r="J78" s="181">
        <f>'CATASTRO,AGUA POT'!J12</f>
        <v>0</v>
      </c>
      <c r="K78" s="181">
        <f>'CATASTRO,AGUA POT'!K12</f>
        <v>0</v>
      </c>
      <c r="L78" s="181">
        <f>'CATASTRO,AGUA POT'!L12</f>
        <v>142</v>
      </c>
      <c r="M78" s="181">
        <f>'CATASTRO,AGUA POT'!M12</f>
        <v>2250</v>
      </c>
    </row>
    <row r="79" spans="1:13" ht="24" customHeight="1">
      <c r="A79" s="48" t="str">
        <f>'CATASTRO,AGUA POT'!B13</f>
        <v>ANA MARIA MORENO CORONA</v>
      </c>
      <c r="B79" s="222" t="str">
        <f>'CATASTRO,AGUA POT'!C13</f>
        <v>AGUA POTABLE</v>
      </c>
      <c r="C79" s="222" t="str">
        <f>'CATASTRO,AGUA POT'!D13</f>
        <v>INTENDENTE</v>
      </c>
      <c r="D79" s="48" t="e">
        <f>'CATASTRO,AGUA POT'!#REF!</f>
        <v>#REF!</v>
      </c>
      <c r="E79" s="48">
        <f>'CATASTRO,AGUA POT'!E13</f>
        <v>13</v>
      </c>
      <c r="F79" s="181">
        <f>'CATASTRO,AGUA POT'!F13</f>
        <v>141</v>
      </c>
      <c r="G79" s="181">
        <f>'CATASTRO,AGUA POT'!G13</f>
        <v>1833</v>
      </c>
      <c r="H79" s="181">
        <f>'CATASTRO,AGUA POT'!H13</f>
        <v>0</v>
      </c>
      <c r="I79" s="181">
        <f>'CATASTRO,AGUA POT'!I13</f>
        <v>0</v>
      </c>
      <c r="J79" s="181">
        <f>'CATASTRO,AGUA POT'!J13</f>
        <v>3</v>
      </c>
      <c r="K79" s="181">
        <f>'CATASTRO,AGUA POT'!K13</f>
        <v>39</v>
      </c>
      <c r="L79" s="181">
        <f>'CATASTRO,AGUA POT'!L13</f>
        <v>105</v>
      </c>
      <c r="M79" s="181">
        <f>'CATASTRO,AGUA POT'!M13</f>
        <v>1767</v>
      </c>
    </row>
    <row r="80" spans="1:13" ht="24" customHeight="1">
      <c r="A80" s="48" t="str">
        <f>'OBRAS PUB'!B9</f>
        <v>JUAN MANUEL TORRES ARREOLA</v>
      </c>
      <c r="B80" s="222" t="str">
        <f>'OBRAS PUB'!C9</f>
        <v>OBRAS PUBLICAS</v>
      </c>
      <c r="C80" s="222" t="str">
        <f>'OBRAS PUB'!D9</f>
        <v>DIRECTOR DE DEPARTAMENTO</v>
      </c>
      <c r="D80" s="48"/>
      <c r="E80" s="48">
        <f>'OBRAS PUB'!E9</f>
        <v>13</v>
      </c>
      <c r="F80" s="181">
        <f>'OBRAS PUB'!F9</f>
        <v>635</v>
      </c>
      <c r="G80" s="181">
        <f>'OBRAS PUB'!G9</f>
        <v>8255</v>
      </c>
      <c r="H80" s="181">
        <f>'OBRAS PUB'!H9</f>
        <v>101</v>
      </c>
      <c r="I80" s="181">
        <f>'OBRAS PUB'!I9</f>
        <v>1313</v>
      </c>
      <c r="J80" s="181">
        <f>'OBRAS PUB'!J9</f>
        <v>0</v>
      </c>
      <c r="K80" s="181">
        <f>'OBRAS PUB'!K9</f>
        <v>0</v>
      </c>
      <c r="L80" s="181">
        <f>'OBRAS PUB'!L9</f>
        <v>0</v>
      </c>
      <c r="M80" s="181">
        <f>'OBRAS PUB'!M9</f>
        <v>6942</v>
      </c>
    </row>
    <row r="81" spans="1:13" ht="24" customHeight="1">
      <c r="A81" s="48" t="str">
        <f>'OBRAS PUB'!B10</f>
        <v>RODOLFO CUEVAS RAMOS</v>
      </c>
      <c r="B81" s="222" t="str">
        <f>'OBRAS PUB'!C10</f>
        <v>OBRAS PUBLICAS</v>
      </c>
      <c r="C81" s="222" t="str">
        <f>'OBRAS PUB'!D10</f>
        <v>AUX. OBRAS PUBLICA</v>
      </c>
      <c r="D81" s="48"/>
      <c r="E81" s="48">
        <f>'OBRAS PUB'!E10</f>
        <v>13</v>
      </c>
      <c r="F81" s="181">
        <f>'OBRAS PUB'!F10</f>
        <v>232</v>
      </c>
      <c r="G81" s="181">
        <f>'OBRAS PUB'!G10</f>
        <v>3016</v>
      </c>
      <c r="H81" s="181">
        <f>'OBRAS PUB'!H10</f>
        <v>19</v>
      </c>
      <c r="I81" s="181">
        <f>'OBRAS PUB'!I10</f>
        <v>247</v>
      </c>
      <c r="J81" s="181">
        <f>'OBRAS PUB'!J10</f>
        <v>0</v>
      </c>
      <c r="K81" s="181">
        <f>'OBRAS PUB'!K10</f>
        <v>0</v>
      </c>
      <c r="L81" s="181">
        <f>'OBRAS PUB'!L10</f>
        <v>0</v>
      </c>
      <c r="M81" s="181">
        <f>'OBRAS PUB'!M10</f>
        <v>2769</v>
      </c>
    </row>
    <row r="82" spans="1:13" ht="24" customHeight="1">
      <c r="A82" s="48" t="str">
        <f>'OBRAS PUB'!B11</f>
        <v>JESSICA IVONNE YAÑEZ RUIZ</v>
      </c>
      <c r="B82" s="222" t="str">
        <f>'OBRAS PUB'!C11</f>
        <v>OBRAS PUBLICAS</v>
      </c>
      <c r="C82" s="222" t="str">
        <f>'OBRAS PUB'!D11</f>
        <v>SECRETARIA</v>
      </c>
      <c r="D82" s="48"/>
      <c r="E82" s="48">
        <f>'OBRAS PUB'!E11</f>
        <v>13</v>
      </c>
      <c r="F82" s="181">
        <f>'OBRAS PUB'!F11</f>
        <v>226</v>
      </c>
      <c r="G82" s="181">
        <f>'OBRAS PUB'!G11</f>
        <v>2938</v>
      </c>
      <c r="H82" s="181">
        <f>'OBRAS PUB'!H11</f>
        <v>19</v>
      </c>
      <c r="I82" s="181">
        <f>'OBRAS PUB'!I11</f>
        <v>247</v>
      </c>
      <c r="J82" s="181">
        <f>'OBRAS PUB'!J11</f>
        <v>0</v>
      </c>
      <c r="K82" s="181">
        <f>'OBRAS PUB'!K11</f>
        <v>0</v>
      </c>
      <c r="L82" s="181">
        <f>'OBRAS PUB'!L11</f>
        <v>155</v>
      </c>
      <c r="M82" s="181">
        <f>'OBRAS PUB'!M11</f>
        <v>2536</v>
      </c>
    </row>
    <row r="83" spans="1:13" ht="24" customHeight="1">
      <c r="A83" s="48" t="str">
        <f>'OBRAS PUB'!B12</f>
        <v>JUAN JOSE ACUÑA ROBLEDO</v>
      </c>
      <c r="B83" s="222" t="str">
        <f>'OBRAS PUB'!C12</f>
        <v>OBRAS PUBLICAS</v>
      </c>
      <c r="C83" s="222" t="str">
        <f>'OBRAS PUB'!D12</f>
        <v>DIRECTOR ATENCION CIUDADANA Y ENCARGADO MODULO MAQ. AYTO.</v>
      </c>
      <c r="D83" s="48" t="e">
        <f>'OBRAS PUB'!#REF!</f>
        <v>#REF!</v>
      </c>
      <c r="E83" s="48">
        <f>'OBRAS PUB'!E12</f>
        <v>13</v>
      </c>
      <c r="F83" s="181">
        <f>'OBRAS PUB'!F12</f>
        <v>396</v>
      </c>
      <c r="G83" s="181">
        <f>'OBRAS PUB'!G12</f>
        <v>5148</v>
      </c>
      <c r="H83" s="181">
        <f>'OBRAS PUB'!H12</f>
        <v>49</v>
      </c>
      <c r="I83" s="181">
        <f>'OBRAS PUB'!I12</f>
        <v>637</v>
      </c>
      <c r="J83" s="181">
        <f>'OBRAS PUB'!J12</f>
        <v>0</v>
      </c>
      <c r="K83" s="181">
        <f>'OBRAS PUB'!K12</f>
        <v>0</v>
      </c>
      <c r="L83" s="181">
        <f>'OBRAS PUB'!L12</f>
        <v>0</v>
      </c>
      <c r="M83" s="181">
        <f>'OBRAS PUB'!M12</f>
        <v>4511</v>
      </c>
    </row>
    <row r="84" spans="1:13" ht="24" customHeight="1">
      <c r="A84" s="48" t="str">
        <f>'OBRAS PUB'!B13</f>
        <v>MIGUEL MARAVILLA CERVANTES</v>
      </c>
      <c r="B84" s="222" t="str">
        <f>'OBRAS PUB'!C13</f>
        <v>OBRAS PUBLICAS</v>
      </c>
      <c r="C84" s="222" t="str">
        <f>'OBRAS PUB'!D13</f>
        <v>CHOFER DE MAQ.</v>
      </c>
      <c r="D84" s="48" t="e">
        <f>'OBRAS PUB'!#REF!</f>
        <v>#REF!</v>
      </c>
      <c r="E84" s="48">
        <f>'OBRAS PUB'!E13</f>
        <v>13</v>
      </c>
      <c r="F84" s="181">
        <f>'OBRAS PUB'!F13</f>
        <v>295</v>
      </c>
      <c r="G84" s="181">
        <f>'OBRAS PUB'!G13</f>
        <v>3835</v>
      </c>
      <c r="H84" s="181">
        <f>'OBRAS PUB'!H13</f>
        <v>28</v>
      </c>
      <c r="I84" s="181">
        <f>'OBRAS PUB'!I13</f>
        <v>364</v>
      </c>
      <c r="J84" s="181">
        <f>'OBRAS PUB'!J13</f>
        <v>0</v>
      </c>
      <c r="K84" s="181">
        <f>'OBRAS PUB'!K13</f>
        <v>0</v>
      </c>
      <c r="L84" s="181">
        <f>'OBRAS PUB'!L13</f>
        <v>235</v>
      </c>
      <c r="M84" s="181">
        <f>'OBRAS PUB'!M13</f>
        <v>3236</v>
      </c>
    </row>
    <row r="85" spans="1:13" ht="24" customHeight="1">
      <c r="A85" s="48" t="str">
        <f>'OBRAS PUB'!B14</f>
        <v>J. JESUS SOTELO HERRERA</v>
      </c>
      <c r="B85" s="222" t="str">
        <f>'OBRAS PUB'!C14</f>
        <v>OBRAS PUBLICAS</v>
      </c>
      <c r="C85" s="222" t="str">
        <f>'OBRAS PUB'!D14</f>
        <v>CHOFER DE MAQ.</v>
      </c>
      <c r="D85" s="48" t="e">
        <f>'OBRAS PUB'!#REF!</f>
        <v>#REF!</v>
      </c>
      <c r="E85" s="48">
        <f>'OBRAS PUB'!E14</f>
        <v>13</v>
      </c>
      <c r="F85" s="181">
        <f>'OBRAS PUB'!F14</f>
        <v>295</v>
      </c>
      <c r="G85" s="181">
        <f>'OBRAS PUB'!G14</f>
        <v>3835</v>
      </c>
      <c r="H85" s="181">
        <f>'OBRAS PUB'!H14</f>
        <v>28</v>
      </c>
      <c r="I85" s="181">
        <f>'OBRAS PUB'!I14</f>
        <v>364</v>
      </c>
      <c r="J85" s="181">
        <f>'OBRAS PUB'!J14</f>
        <v>0</v>
      </c>
      <c r="K85" s="181">
        <f>'OBRAS PUB'!K14</f>
        <v>0</v>
      </c>
      <c r="L85" s="181">
        <f>'OBRAS PUB'!L14</f>
        <v>235</v>
      </c>
      <c r="M85" s="181">
        <f>'OBRAS PUB'!M14</f>
        <v>3236</v>
      </c>
    </row>
    <row r="86" spans="1:13" ht="24" customHeight="1">
      <c r="A86" s="48" t="str">
        <f>'OBRAS PUB'!B15</f>
        <v>JUAN RAMON MAGAÑA MARTINEZ</v>
      </c>
      <c r="B86" s="222" t="str">
        <f>'OBRAS PUB'!C15</f>
        <v>OBRAS PUBLICAS</v>
      </c>
      <c r="C86" s="222" t="str">
        <f>'OBRAS PUB'!D15</f>
        <v>CHOFER DE MAQ.</v>
      </c>
      <c r="D86" s="48" t="e">
        <f>'OBRAS PUB'!#REF!</f>
        <v>#REF!</v>
      </c>
      <c r="E86" s="48">
        <f>'OBRAS PUB'!E15</f>
        <v>13</v>
      </c>
      <c r="F86" s="181">
        <f>'OBRAS PUB'!F15</f>
        <v>295</v>
      </c>
      <c r="G86" s="181">
        <f>'OBRAS PUB'!G15</f>
        <v>3835</v>
      </c>
      <c r="H86" s="181">
        <f>'OBRAS PUB'!H15</f>
        <v>28</v>
      </c>
      <c r="I86" s="181">
        <f>'OBRAS PUB'!I15</f>
        <v>364</v>
      </c>
      <c r="J86" s="181">
        <f>'OBRAS PUB'!J15</f>
        <v>0</v>
      </c>
      <c r="K86" s="181">
        <f>'OBRAS PUB'!K15</f>
        <v>0</v>
      </c>
      <c r="L86" s="181">
        <f>'OBRAS PUB'!L15</f>
        <v>235</v>
      </c>
      <c r="M86" s="181">
        <f>'OBRAS PUB'!M15</f>
        <v>3236</v>
      </c>
    </row>
    <row r="87" spans="1:13" ht="24" customHeight="1">
      <c r="A87" s="48" t="str">
        <f>'OBRAS PUB'!B16</f>
        <v>SERGIO DANIEL BARAJAS SOTELO</v>
      </c>
      <c r="B87" s="222" t="str">
        <f>'OBRAS PUB'!C16</f>
        <v>OBRAS PUBLICAS</v>
      </c>
      <c r="C87" s="222" t="str">
        <f>'OBRAS PUB'!D16</f>
        <v>CHOFER DE MAQ.</v>
      </c>
      <c r="D87" s="48" t="e">
        <f>'OBRAS PUB'!#REF!</f>
        <v>#REF!</v>
      </c>
      <c r="E87" s="48">
        <f>'OBRAS PUB'!E16</f>
        <v>13</v>
      </c>
      <c r="F87" s="181">
        <f>'OBRAS PUB'!F16</f>
        <v>295</v>
      </c>
      <c r="G87" s="181">
        <f>'OBRAS PUB'!G16</f>
        <v>3835</v>
      </c>
      <c r="H87" s="181">
        <f>'OBRAS PUB'!H16</f>
        <v>28</v>
      </c>
      <c r="I87" s="181">
        <f>'OBRAS PUB'!I16</f>
        <v>364</v>
      </c>
      <c r="J87" s="181">
        <f>'OBRAS PUB'!J16</f>
        <v>0</v>
      </c>
      <c r="K87" s="181">
        <f>'OBRAS PUB'!K16</f>
        <v>0</v>
      </c>
      <c r="L87" s="181">
        <f>'OBRAS PUB'!L16</f>
        <v>235</v>
      </c>
      <c r="M87" s="181">
        <f>'OBRAS PUB'!M16</f>
        <v>3236</v>
      </c>
    </row>
    <row r="88" spans="1:13" ht="24" customHeight="1">
      <c r="A88" s="48" t="str">
        <f>'SER PUB I'!B7</f>
        <v>JORGE ALFREDO VALLE NEGRETE</v>
      </c>
      <c r="B88" s="222" t="str">
        <f>'SER PUB I'!C7</f>
        <v>CEMENTERIO</v>
      </c>
      <c r="C88" s="222" t="str">
        <f>'SER PUB I'!D7</f>
        <v>ENCARG.DE PANTEON</v>
      </c>
      <c r="D88" s="48" t="e">
        <f>'SER PUB I'!#REF!</f>
        <v>#REF!</v>
      </c>
      <c r="E88" s="48">
        <f>'SER PUB I'!E7</f>
        <v>13</v>
      </c>
      <c r="F88" s="181">
        <f>'SER PUB I'!F7</f>
        <v>148</v>
      </c>
      <c r="G88" s="181">
        <f>'SER PUB I'!G7</f>
        <v>1924</v>
      </c>
      <c r="H88" s="181">
        <f>'SER PUB I'!H7</f>
        <v>0</v>
      </c>
      <c r="I88" s="181">
        <f>'SER PUB I'!I7</f>
        <v>0</v>
      </c>
      <c r="J88" s="181">
        <f>'SER PUB I'!J7</f>
        <v>1</v>
      </c>
      <c r="K88" s="181">
        <f>'SER PUB I'!K7</f>
        <v>13</v>
      </c>
      <c r="L88" s="181">
        <f>'SER PUB I'!L7</f>
        <v>0</v>
      </c>
      <c r="M88" s="181">
        <f>'SER PUB I'!M7</f>
        <v>1937</v>
      </c>
    </row>
    <row r="89" spans="1:13" ht="24" customHeight="1">
      <c r="A89" s="48" t="str">
        <f>'SER PUB I'!B8</f>
        <v>ANTONIO SILVA VALDOVINOS</v>
      </c>
      <c r="B89" s="222" t="str">
        <f>'SER PUB I'!C8</f>
        <v>CEMENTERIO</v>
      </c>
      <c r="C89" s="222" t="str">
        <f>'SER PUB I'!D8</f>
        <v>AUX. INTENDENCIA</v>
      </c>
      <c r="D89" s="48" t="e">
        <f>'SER PUB I'!#REF!</f>
        <v>#REF!</v>
      </c>
      <c r="E89" s="48">
        <f>'SER PUB I'!E8</f>
        <v>13</v>
      </c>
      <c r="F89" s="181">
        <f>'SER PUB I'!F8</f>
        <v>148</v>
      </c>
      <c r="G89" s="181">
        <f>'SER PUB I'!G8</f>
        <v>1924</v>
      </c>
      <c r="H89" s="181">
        <f>'SER PUB I'!H8</f>
        <v>0</v>
      </c>
      <c r="I89" s="181">
        <f>'SER PUB I'!I8</f>
        <v>0</v>
      </c>
      <c r="J89" s="181">
        <f>'SER PUB I'!J8</f>
        <v>1</v>
      </c>
      <c r="K89" s="181">
        <f>'SER PUB I'!K8</f>
        <v>13</v>
      </c>
      <c r="L89" s="181">
        <f>'SER PUB I'!L8</f>
        <v>0</v>
      </c>
      <c r="M89" s="181">
        <f>'SER PUB I'!M8</f>
        <v>1937</v>
      </c>
    </row>
    <row r="90" spans="1:13" ht="24" customHeight="1">
      <c r="A90" s="48" t="str">
        <f>'SER PUB I'!B9</f>
        <v>MARGARITA RAMOS RODRIGUEZ</v>
      </c>
      <c r="B90" s="222" t="str">
        <f>'SER PUB I'!C9</f>
        <v>CEMENTERIO</v>
      </c>
      <c r="C90" s="222" t="str">
        <f>'SER PUB I'!D9</f>
        <v>AUX. INTENDENCIA</v>
      </c>
      <c r="D90" s="48" t="e">
        <f>'SER PUB I'!#REF!</f>
        <v>#REF!</v>
      </c>
      <c r="E90" s="48">
        <f>'SER PUB I'!E9</f>
        <v>13</v>
      </c>
      <c r="F90" s="181">
        <f>'SER PUB I'!F9</f>
        <v>114</v>
      </c>
      <c r="G90" s="181">
        <f>'SER PUB I'!G9</f>
        <v>1482</v>
      </c>
      <c r="H90" s="181">
        <f>'SER PUB I'!H9</f>
        <v>0</v>
      </c>
      <c r="I90" s="181">
        <f>'SER PUB I'!I9</f>
        <v>0</v>
      </c>
      <c r="J90" s="181">
        <f>'SER PUB I'!J9</f>
        <v>5</v>
      </c>
      <c r="K90" s="181">
        <f>'SER PUB I'!K9</f>
        <v>65</v>
      </c>
      <c r="L90" s="181">
        <f>'SER PUB I'!L9</f>
        <v>85</v>
      </c>
      <c r="M90" s="181">
        <f>'SER PUB I'!M9</f>
        <v>1462</v>
      </c>
    </row>
    <row r="91" spans="1:13" ht="24" customHeight="1">
      <c r="A91" s="48" t="str">
        <f>'SER PUB I'!B10</f>
        <v>MANUEL ZAMBRANO SOTELO</v>
      </c>
      <c r="B91" s="222" t="str">
        <f>'SER PUB I'!C10</f>
        <v>RASTRO</v>
      </c>
      <c r="C91" s="222" t="str">
        <f>'SER PUB I'!D10</f>
        <v>GUARDA RASTRO</v>
      </c>
      <c r="D91" s="48" t="e">
        <f>'SER PUB I'!#REF!</f>
        <v>#REF!</v>
      </c>
      <c r="E91" s="48">
        <f>'SER PUB I'!E10</f>
        <v>13</v>
      </c>
      <c r="F91" s="181">
        <f>'SER PUB I'!F10</f>
        <v>148</v>
      </c>
      <c r="G91" s="181">
        <f>'SER PUB I'!G10</f>
        <v>1924</v>
      </c>
      <c r="H91" s="181">
        <f>'SER PUB I'!H10</f>
        <v>0</v>
      </c>
      <c r="I91" s="181">
        <f>'SER PUB I'!I10</f>
        <v>0</v>
      </c>
      <c r="J91" s="181">
        <f>'SER PUB I'!J10</f>
        <v>1</v>
      </c>
      <c r="K91" s="181">
        <f>'SER PUB I'!K10</f>
        <v>13</v>
      </c>
      <c r="L91" s="181">
        <f>'SER PUB I'!L10</f>
        <v>0</v>
      </c>
      <c r="M91" s="181">
        <f>'SER PUB I'!M10</f>
        <v>1937</v>
      </c>
    </row>
    <row r="92" spans="1:13" ht="24" customHeight="1">
      <c r="A92" s="48" t="str">
        <f>'SER PUB I'!B11</f>
        <v>JUAN JOSE DIAZ CARDENAS</v>
      </c>
      <c r="B92" s="222" t="str">
        <f>'SER PUB I'!C11</f>
        <v>RASTRO</v>
      </c>
      <c r="C92" s="222" t="str">
        <f>'SER PUB I'!D11</f>
        <v>ASEADOR (RASTRO)</v>
      </c>
      <c r="D92" s="48" t="e">
        <f>'SER PUB I'!#REF!</f>
        <v>#REF!</v>
      </c>
      <c r="E92" s="48">
        <f>'SER PUB I'!E11</f>
        <v>13</v>
      </c>
      <c r="F92" s="181">
        <f>'SER PUB I'!F11</f>
        <v>168</v>
      </c>
      <c r="G92" s="181">
        <f>'SER PUB I'!G11</f>
        <v>2184</v>
      </c>
      <c r="H92" s="181">
        <f>'SER PUB I'!H11</f>
        <v>1</v>
      </c>
      <c r="I92" s="181">
        <f>'SER PUB I'!I11</f>
        <v>13</v>
      </c>
      <c r="J92" s="181">
        <f>'SER PUB I'!J11</f>
        <v>0</v>
      </c>
      <c r="K92" s="181">
        <f>'SER PUB I'!K11</f>
        <v>0</v>
      </c>
      <c r="L92" s="181">
        <f>'SER PUB I'!L11</f>
        <v>126</v>
      </c>
      <c r="M92" s="181">
        <f>'SER PUB I'!M11</f>
        <v>2045</v>
      </c>
    </row>
    <row r="93" spans="1:13" ht="24" customHeight="1">
      <c r="A93" s="48" t="str">
        <f>'SER PUB I'!B12</f>
        <v>FCO. DAVID CERVANTES VALDOVINOS</v>
      </c>
      <c r="B93" s="222" t="str">
        <f>'SER PUB I'!C12</f>
        <v>RASTRO</v>
      </c>
      <c r="C93" s="222" t="str">
        <f>'SER PUB I'!D12</f>
        <v>VETERINARIO</v>
      </c>
      <c r="D93" s="48" t="e">
        <f>'SER PUB I'!#REF!</f>
        <v>#REF!</v>
      </c>
      <c r="E93" s="48">
        <f>'SER PUB I'!E12</f>
        <v>13</v>
      </c>
      <c r="F93" s="181">
        <f>'SER PUB I'!F12</f>
        <v>132</v>
      </c>
      <c r="G93" s="181">
        <f>'SER PUB I'!G12</f>
        <v>1716</v>
      </c>
      <c r="H93" s="181">
        <f>'SER PUB I'!H12</f>
        <v>0</v>
      </c>
      <c r="I93" s="181">
        <f>'SER PUB I'!I12</f>
        <v>0</v>
      </c>
      <c r="J93" s="181">
        <f>'SER PUB I'!J12</f>
        <v>8</v>
      </c>
      <c r="K93" s="181">
        <f>'SER PUB I'!K12</f>
        <v>104</v>
      </c>
      <c r="L93" s="181">
        <f>'SER PUB I'!L12</f>
        <v>98</v>
      </c>
      <c r="M93" s="181">
        <f>'SER PUB I'!M12</f>
        <v>1722</v>
      </c>
    </row>
    <row r="94" spans="1:13" ht="24" customHeight="1">
      <c r="A94" s="48" t="str">
        <f>'SER PUB I'!B13</f>
        <v>IGNACIO TAPIA ORTA</v>
      </c>
      <c r="B94" s="222" t="str">
        <f>'SER PUB I'!C13</f>
        <v>ALUMBRADO PUB.</v>
      </c>
      <c r="C94" s="222" t="str">
        <f>'SER PUB I'!D13</f>
        <v>ELECTRICISTA</v>
      </c>
      <c r="D94" s="48" t="e">
        <f>'SER PUB I'!#REF!</f>
        <v>#REF!</v>
      </c>
      <c r="E94" s="48">
        <f>'SER PUB I'!E13</f>
        <v>13</v>
      </c>
      <c r="F94" s="181">
        <f>'SER PUB I'!F13</f>
        <v>262</v>
      </c>
      <c r="G94" s="181">
        <f>'SER PUB I'!G13</f>
        <v>3406</v>
      </c>
      <c r="H94" s="181">
        <f>'SER PUB I'!H13</f>
        <v>24</v>
      </c>
      <c r="I94" s="181">
        <f>'SER PUB I'!I13</f>
        <v>312</v>
      </c>
      <c r="J94" s="181">
        <f>'SER PUB I'!J13</f>
        <v>0</v>
      </c>
      <c r="K94" s="181">
        <f>'SER PUB I'!K13</f>
        <v>0</v>
      </c>
      <c r="L94" s="181">
        <f>'SER PUB I'!L13</f>
        <v>177</v>
      </c>
      <c r="M94" s="181">
        <f>'SER PUB I'!M13</f>
        <v>2917</v>
      </c>
    </row>
    <row r="95" spans="1:13" ht="24" customHeight="1">
      <c r="A95" s="48" t="str">
        <f>'SER PUB I'!B14</f>
        <v>ANTONIO SOLORIO BOJORGE</v>
      </c>
      <c r="B95" s="222" t="str">
        <f>'SER PUB I'!C14</f>
        <v>ALUMBRADO PUB.</v>
      </c>
      <c r="C95" s="222" t="str">
        <f>'SER PUB I'!D14</f>
        <v>AUX ELECTRICISTA</v>
      </c>
      <c r="D95" s="48" t="e">
        <f>'SER PUB I'!#REF!</f>
        <v>#REF!</v>
      </c>
      <c r="E95" s="48">
        <f>'SER PUB I'!E14</f>
        <v>13</v>
      </c>
      <c r="F95" s="181">
        <f>'SER PUB I'!F14</f>
        <v>226</v>
      </c>
      <c r="G95" s="181">
        <f>'SER PUB I'!G14</f>
        <v>2938</v>
      </c>
      <c r="H95" s="181">
        <f>'SER PUB I'!H14</f>
        <v>19</v>
      </c>
      <c r="I95" s="181">
        <f>'SER PUB I'!I14</f>
        <v>247</v>
      </c>
      <c r="J95" s="181">
        <f>'SER PUB I'!J14</f>
        <v>0</v>
      </c>
      <c r="K95" s="181">
        <f>'SER PUB I'!K14</f>
        <v>0</v>
      </c>
      <c r="L95" s="181">
        <f>'SER PUB I'!L14</f>
        <v>147</v>
      </c>
      <c r="M95" s="181">
        <f>'SER PUB I'!M14</f>
        <v>2544</v>
      </c>
    </row>
    <row r="96" spans="1:13" ht="24" customHeight="1">
      <c r="A96" s="48" t="str">
        <f>'SER PUB I'!B15</f>
        <v>ROBERTO CASTRO CORONA</v>
      </c>
      <c r="B96" s="222" t="str">
        <f>'SER PUB I'!C15</f>
        <v>ALUMBRADO PUB.</v>
      </c>
      <c r="C96" s="222" t="str">
        <f>'SER PUB I'!D15</f>
        <v>AUX ELECTRICISTA</v>
      </c>
      <c r="D96" s="48" t="e">
        <f>'SER PUB I'!#REF!</f>
        <v>#REF!</v>
      </c>
      <c r="E96" s="48">
        <f>'SER PUB I'!E15</f>
        <v>13</v>
      </c>
      <c r="F96" s="181">
        <f>'SER PUB I'!F15</f>
        <v>197</v>
      </c>
      <c r="G96" s="181">
        <f>'SER PUB I'!G15</f>
        <v>2561</v>
      </c>
      <c r="H96" s="181">
        <f>'SER PUB I'!H15</f>
        <v>5</v>
      </c>
      <c r="I96" s="181">
        <f>'SER PUB I'!I15</f>
        <v>65</v>
      </c>
      <c r="J96" s="181">
        <f>'SER PUB I'!J15</f>
        <v>0</v>
      </c>
      <c r="K96" s="181">
        <f>'SER PUB I'!K15</f>
        <v>0</v>
      </c>
      <c r="L96" s="181">
        <f>'SER PUB I'!L15</f>
        <v>0</v>
      </c>
      <c r="M96" s="181">
        <f>'SER PUB I'!M15</f>
        <v>2496</v>
      </c>
    </row>
    <row r="97" spans="1:13" ht="24" customHeight="1">
      <c r="A97" s="48" t="str">
        <f>'SER PUB II'!B8</f>
        <v>MARTIN NUÑEZ RAMIREZ</v>
      </c>
      <c r="B97" s="222" t="str">
        <f>'SER PUB II'!C8</f>
        <v>ASEO PUBLICO</v>
      </c>
      <c r="C97" s="222" t="str">
        <f>'SER PUB II'!D8</f>
        <v>ASEADOR</v>
      </c>
      <c r="D97" s="48" t="e">
        <f>'SER PUB II'!#REF!</f>
        <v>#REF!</v>
      </c>
      <c r="E97" s="48">
        <f>'SER PUB II'!E8</f>
        <v>13</v>
      </c>
      <c r="F97" s="181">
        <f>'SER PUB II'!F8</f>
        <v>168</v>
      </c>
      <c r="G97" s="181">
        <f>'SER PUB II'!G8</f>
        <v>2184</v>
      </c>
      <c r="H97" s="181">
        <f>'SER PUB II'!H8</f>
        <v>1</v>
      </c>
      <c r="I97" s="181">
        <f>'SER PUB II'!I8</f>
        <v>13</v>
      </c>
      <c r="J97" s="181">
        <f>'SER PUB II'!J8</f>
        <v>0</v>
      </c>
      <c r="K97" s="181">
        <f>'SER PUB II'!K8</f>
        <v>0</v>
      </c>
      <c r="L97" s="181">
        <f>'SER PUB II'!L8</f>
        <v>126</v>
      </c>
      <c r="M97" s="181">
        <f>'SER PUB II'!M8</f>
        <v>2045</v>
      </c>
    </row>
    <row r="98" spans="1:13" ht="24" customHeight="1">
      <c r="A98" s="48" t="str">
        <f>'SER PUB II'!B9</f>
        <v>PEDRO MEDINA FONSECA</v>
      </c>
      <c r="B98" s="222" t="str">
        <f>'SER PUB II'!C9</f>
        <v>ASEO PUBLICO</v>
      </c>
      <c r="C98" s="222" t="str">
        <f>'SER PUB II'!D9</f>
        <v>ASEADOR</v>
      </c>
      <c r="D98" s="48" t="e">
        <f>'SER PUB II'!#REF!</f>
        <v>#REF!</v>
      </c>
      <c r="E98" s="48">
        <f>'SER PUB II'!E9</f>
        <v>13</v>
      </c>
      <c r="F98" s="181">
        <f>'SER PUB II'!F9</f>
        <v>168</v>
      </c>
      <c r="G98" s="181">
        <f>'SER PUB II'!G9</f>
        <v>2184</v>
      </c>
      <c r="H98" s="181">
        <f>'SER PUB II'!H9</f>
        <v>1</v>
      </c>
      <c r="I98" s="181">
        <f>'SER PUB II'!I9</f>
        <v>13</v>
      </c>
      <c r="J98" s="181">
        <f>'SER PUB II'!J9</f>
        <v>0</v>
      </c>
      <c r="K98" s="181">
        <f>'SER PUB II'!K9</f>
        <v>0</v>
      </c>
      <c r="L98" s="181">
        <f>'SER PUB II'!L9</f>
        <v>126</v>
      </c>
      <c r="M98" s="181">
        <f>'SER PUB II'!M9</f>
        <v>2045</v>
      </c>
    </row>
    <row r="99" spans="1:13" ht="24" customHeight="1">
      <c r="A99" s="48" t="str">
        <f>'SER PUB II'!B10</f>
        <v>FELIPE FLORES NEGRETE</v>
      </c>
      <c r="B99" s="222" t="str">
        <f>'SER PUB II'!C10</f>
        <v>ASEO PUBLICO</v>
      </c>
      <c r="C99" s="222" t="str">
        <f>'SER PUB II'!D10</f>
        <v>ASEADOR</v>
      </c>
      <c r="D99" s="48" t="e">
        <f>'SER PUB II'!#REF!</f>
        <v>#REF!</v>
      </c>
      <c r="E99" s="48">
        <f>'SER PUB II'!E10</f>
        <v>13</v>
      </c>
      <c r="F99" s="181">
        <f>'SER PUB II'!F10</f>
        <v>168</v>
      </c>
      <c r="G99" s="181">
        <f>'SER PUB II'!G10</f>
        <v>2184</v>
      </c>
      <c r="H99" s="181">
        <f>'SER PUB II'!H10</f>
        <v>1</v>
      </c>
      <c r="I99" s="181">
        <f>'SER PUB II'!I10</f>
        <v>13</v>
      </c>
      <c r="J99" s="181">
        <f>'SER PUB II'!J10</f>
        <v>0</v>
      </c>
      <c r="K99" s="181">
        <f>'SER PUB II'!K10</f>
        <v>0</v>
      </c>
      <c r="L99" s="181">
        <f>'SER PUB II'!L10</f>
        <v>126</v>
      </c>
      <c r="M99" s="181">
        <f>'SER PUB II'!M10</f>
        <v>2045</v>
      </c>
    </row>
    <row r="100" spans="1:13" ht="24" customHeight="1">
      <c r="A100" s="48" t="str">
        <f>'SER PUB II'!B11</f>
        <v>MARTIN FONSECA RAMOS</v>
      </c>
      <c r="B100" s="222" t="str">
        <f>'SER PUB II'!C11</f>
        <v>ASEO PUBLICO</v>
      </c>
      <c r="C100" s="222" t="str">
        <f>'SER PUB II'!D11</f>
        <v>ASEADOR</v>
      </c>
      <c r="D100" s="48" t="e">
        <f>'SER PUB II'!#REF!</f>
        <v>#REF!</v>
      </c>
      <c r="E100" s="48">
        <f>'SER PUB II'!E11</f>
        <v>13</v>
      </c>
      <c r="F100" s="181">
        <f>'SER PUB II'!F11</f>
        <v>168</v>
      </c>
      <c r="G100" s="181">
        <f>'SER PUB II'!G11</f>
        <v>2184</v>
      </c>
      <c r="H100" s="181">
        <f>'SER PUB II'!H11</f>
        <v>1</v>
      </c>
      <c r="I100" s="181">
        <f>'SER PUB II'!I11</f>
        <v>13</v>
      </c>
      <c r="J100" s="181">
        <f>'SER PUB II'!J11</f>
        <v>0</v>
      </c>
      <c r="K100" s="181">
        <f>'SER PUB II'!K11</f>
        <v>0</v>
      </c>
      <c r="L100" s="181">
        <f>'SER PUB II'!L11</f>
        <v>126</v>
      </c>
      <c r="M100" s="181">
        <f>'SER PUB II'!M11</f>
        <v>2045</v>
      </c>
    </row>
    <row r="101" spans="1:13" ht="24" customHeight="1">
      <c r="A101" s="48" t="str">
        <f>'SER PUB II'!B12</f>
        <v>GERARDO CONTRERAS RAMIREZ</v>
      </c>
      <c r="B101" s="222" t="str">
        <f>'SER PUB II'!C12</f>
        <v>ASEO PUBLICO</v>
      </c>
      <c r="C101" s="222" t="str">
        <f>'SER PUB II'!D12</f>
        <v>ASEADOR</v>
      </c>
      <c r="D101" s="48" t="e">
        <f>'SER PUB II'!#REF!</f>
        <v>#REF!</v>
      </c>
      <c r="E101" s="48">
        <f>'SER PUB II'!E12</f>
        <v>13</v>
      </c>
      <c r="F101" s="181">
        <f>'SER PUB II'!F12</f>
        <v>168</v>
      </c>
      <c r="G101" s="181">
        <f>'SER PUB II'!G12</f>
        <v>2184</v>
      </c>
      <c r="H101" s="181">
        <f>'SER PUB II'!H12</f>
        <v>1</v>
      </c>
      <c r="I101" s="181">
        <f>'SER PUB II'!I12</f>
        <v>13</v>
      </c>
      <c r="J101" s="181">
        <f>'SER PUB II'!J12</f>
        <v>0</v>
      </c>
      <c r="K101" s="181">
        <f>'SER PUB II'!K12</f>
        <v>0</v>
      </c>
      <c r="L101" s="181">
        <f>'SER PUB II'!L12</f>
        <v>126</v>
      </c>
      <c r="M101" s="181">
        <f>'SER PUB II'!M12</f>
        <v>2045</v>
      </c>
    </row>
    <row r="102" spans="1:13" ht="24" customHeight="1">
      <c r="A102" s="48" t="str">
        <f>'SER PUB II'!B13</f>
        <v>JUAN JOSE FIERROS RAMIREZ</v>
      </c>
      <c r="B102" s="222" t="str">
        <f>'SER PUB II'!C13</f>
        <v>ASEO PUBLICO</v>
      </c>
      <c r="C102" s="222" t="str">
        <f>'SER PUB II'!D13</f>
        <v>ASEADOR</v>
      </c>
      <c r="D102" s="48" t="e">
        <f>'SER PUB II'!#REF!</f>
        <v>#REF!</v>
      </c>
      <c r="E102" s="48">
        <f>'SER PUB II'!E13</f>
        <v>13</v>
      </c>
      <c r="F102" s="181">
        <f>'SER PUB II'!F13</f>
        <v>168</v>
      </c>
      <c r="G102" s="181">
        <f>'SER PUB II'!G13</f>
        <v>2184</v>
      </c>
      <c r="H102" s="181">
        <f>'SER PUB II'!H13</f>
        <v>1</v>
      </c>
      <c r="I102" s="181">
        <f>'SER PUB II'!I13</f>
        <v>13</v>
      </c>
      <c r="J102" s="181">
        <f>'SER PUB II'!J13</f>
        <v>0</v>
      </c>
      <c r="K102" s="181">
        <f>'SER PUB II'!K13</f>
        <v>0</v>
      </c>
      <c r="L102" s="181">
        <f>'SER PUB II'!L13</f>
        <v>126</v>
      </c>
      <c r="M102" s="181">
        <f>'SER PUB II'!M13</f>
        <v>2045</v>
      </c>
    </row>
    <row r="103" spans="1:13" ht="24" customHeight="1">
      <c r="A103" s="48" t="str">
        <f>'SER PUB II'!B14</f>
        <v>PEDRO GALVEZ CERVANTES</v>
      </c>
      <c r="B103" s="222" t="str">
        <f>'SER PUB II'!C14</f>
        <v>ASEO PUBLICO</v>
      </c>
      <c r="C103" s="222" t="str">
        <f>'SER PUB II'!D14</f>
        <v>ASEADOR</v>
      </c>
      <c r="D103" s="48" t="e">
        <f>'SER PUB II'!#REF!</f>
        <v>#REF!</v>
      </c>
      <c r="E103" s="48">
        <f>'SER PUB II'!E14</f>
        <v>13</v>
      </c>
      <c r="F103" s="181">
        <f>'SER PUB II'!F14</f>
        <v>168</v>
      </c>
      <c r="G103" s="181">
        <f>'SER PUB II'!G14</f>
        <v>2184</v>
      </c>
      <c r="H103" s="181">
        <f>'SER PUB II'!H14</f>
        <v>1</v>
      </c>
      <c r="I103" s="181">
        <f>'SER PUB II'!I14</f>
        <v>13</v>
      </c>
      <c r="J103" s="181">
        <f>'SER PUB II'!J14</f>
        <v>0</v>
      </c>
      <c r="K103" s="181">
        <f>'SER PUB II'!K14</f>
        <v>0</v>
      </c>
      <c r="L103" s="181">
        <f>'SER PUB II'!L14</f>
        <v>126</v>
      </c>
      <c r="M103" s="181">
        <f>'SER PUB II'!M14</f>
        <v>2045</v>
      </c>
    </row>
    <row r="104" spans="1:13" ht="24" customHeight="1">
      <c r="A104" s="48" t="str">
        <f>'SER PUB II'!B15</f>
        <v>CUAUHTEMOC BOJORGE Pérez</v>
      </c>
      <c r="B104" s="222" t="str">
        <f>'SER PUB II'!C15</f>
        <v>ASEO PUBLICO</v>
      </c>
      <c r="C104" s="222" t="str">
        <f>'SER PUB II'!D15</f>
        <v>ASEADOR</v>
      </c>
      <c r="D104" s="48" t="e">
        <f>'SER PUB II'!#REF!</f>
        <v>#REF!</v>
      </c>
      <c r="E104" s="48">
        <f>'SER PUB II'!E15</f>
        <v>13</v>
      </c>
      <c r="F104" s="181">
        <f>'SER PUB II'!F15</f>
        <v>168</v>
      </c>
      <c r="G104" s="181">
        <f>'SER PUB II'!G15</f>
        <v>2184</v>
      </c>
      <c r="H104" s="181">
        <f>'SER PUB II'!H15</f>
        <v>1</v>
      </c>
      <c r="I104" s="181">
        <f>'SER PUB II'!I15</f>
        <v>13</v>
      </c>
      <c r="J104" s="181">
        <f>'SER PUB II'!J15</f>
        <v>0</v>
      </c>
      <c r="K104" s="181">
        <f>'SER PUB II'!K15</f>
        <v>0</v>
      </c>
      <c r="L104" s="181">
        <f>'SER PUB II'!L15</f>
        <v>126</v>
      </c>
      <c r="M104" s="181">
        <f>'SER PUB II'!M15</f>
        <v>2045</v>
      </c>
    </row>
    <row r="105" spans="1:13" ht="24" customHeight="1">
      <c r="A105" s="48" t="str">
        <f>'SER PUB II'!B16</f>
        <v>RICARDO González CEJA</v>
      </c>
      <c r="B105" s="222" t="str">
        <f>'SER PUB II'!C16</f>
        <v>ASEO PUBLICO</v>
      </c>
      <c r="C105" s="222" t="str">
        <f>'SER PUB II'!D16</f>
        <v>ASEADOR</v>
      </c>
      <c r="D105" s="48" t="e">
        <f>'SER PUB II'!#REF!</f>
        <v>#REF!</v>
      </c>
      <c r="E105" s="48">
        <f>'SER PUB II'!E16</f>
        <v>13</v>
      </c>
      <c r="F105" s="181">
        <f>'SER PUB II'!F16</f>
        <v>168</v>
      </c>
      <c r="G105" s="181">
        <f>'SER PUB II'!G16</f>
        <v>2184</v>
      </c>
      <c r="H105" s="181">
        <f>'SER PUB II'!H16</f>
        <v>1</v>
      </c>
      <c r="I105" s="181">
        <f>'SER PUB II'!I16</f>
        <v>13</v>
      </c>
      <c r="J105" s="181">
        <f>'SER PUB II'!J16</f>
        <v>0</v>
      </c>
      <c r="K105" s="181">
        <f>'SER PUB II'!K16</f>
        <v>0</v>
      </c>
      <c r="L105" s="181">
        <f>'SER PUB II'!L16</f>
        <v>126</v>
      </c>
      <c r="M105" s="181">
        <f>'SER PUB II'!M16</f>
        <v>2045</v>
      </c>
    </row>
    <row r="106" spans="1:13" ht="24" customHeight="1">
      <c r="A106" s="48" t="str">
        <f>'SER PUB II'!B17</f>
        <v>LUCIO FLORES NEGRETE</v>
      </c>
      <c r="B106" s="222" t="str">
        <f>'SER PUB II'!C17</f>
        <v>ASEO PUBLICO</v>
      </c>
      <c r="C106" s="222" t="str">
        <f>'SER PUB II'!D17</f>
        <v>CHOFER</v>
      </c>
      <c r="D106" s="48" t="e">
        <f>'SER PUB II'!#REF!</f>
        <v>#REF!</v>
      </c>
      <c r="E106" s="48">
        <f>'SER PUB II'!E17</f>
        <v>13</v>
      </c>
      <c r="F106" s="181">
        <f>'SER PUB II'!F17</f>
        <v>206</v>
      </c>
      <c r="G106" s="181">
        <f>'SER PUB II'!G17</f>
        <v>2678</v>
      </c>
      <c r="H106" s="181">
        <f>'SER PUB II'!H17</f>
        <v>6</v>
      </c>
      <c r="I106" s="181">
        <f>'SER PUB II'!I17</f>
        <v>78</v>
      </c>
      <c r="J106" s="181">
        <f>'SER PUB II'!J17</f>
        <v>0</v>
      </c>
      <c r="K106" s="181">
        <f>'SER PUB II'!K17</f>
        <v>0</v>
      </c>
      <c r="L106" s="181">
        <f>'SER PUB II'!L17</f>
        <v>157</v>
      </c>
      <c r="M106" s="181">
        <f>'SER PUB II'!M17</f>
        <v>2443</v>
      </c>
    </row>
    <row r="107" spans="1:13" ht="24" customHeight="1">
      <c r="A107" s="48" t="str">
        <f>'SER PUB II'!B18</f>
        <v xml:space="preserve"> FRANCISCO JAVIER CAMACHO BUENROSTRO</v>
      </c>
      <c r="B107" s="222" t="str">
        <f>'SER PUB II'!C18</f>
        <v>ASEO PUBLICO</v>
      </c>
      <c r="C107" s="222" t="str">
        <f>'SER PUB II'!D18</f>
        <v>CHOFER</v>
      </c>
      <c r="D107" s="48" t="e">
        <f>'SER PUB II'!#REF!</f>
        <v>#REF!</v>
      </c>
      <c r="E107" s="48">
        <f>'SER PUB II'!E18</f>
        <v>13</v>
      </c>
      <c r="F107" s="181">
        <f>'SER PUB II'!F18</f>
        <v>206</v>
      </c>
      <c r="G107" s="181">
        <f>'SER PUB II'!G18</f>
        <v>2678</v>
      </c>
      <c r="H107" s="181">
        <f>'SER PUB II'!H18</f>
        <v>6</v>
      </c>
      <c r="I107" s="181">
        <f>'SER PUB II'!I18</f>
        <v>78</v>
      </c>
      <c r="J107" s="181">
        <f>'SER PUB II'!J18</f>
        <v>0</v>
      </c>
      <c r="K107" s="181">
        <f>'SER PUB II'!K18</f>
        <v>0</v>
      </c>
      <c r="L107" s="181">
        <f>'SER PUB II'!L18</f>
        <v>157</v>
      </c>
      <c r="M107" s="181">
        <f>'SER PUB II'!M18</f>
        <v>2443</v>
      </c>
    </row>
    <row r="108" spans="1:13" ht="24" customHeight="1">
      <c r="A108" s="48" t="str">
        <f>'SER PUB III'!B8</f>
        <v>JOSE GUADALUPE RUIZ RICO</v>
      </c>
      <c r="B108" s="222" t="str">
        <f>'SER PUB III'!C8</f>
        <v>ASEO PUBLICO</v>
      </c>
      <c r="C108" s="222" t="str">
        <f>'SER PUB III'!D8</f>
        <v>CHOFER</v>
      </c>
      <c r="D108" s="48" t="e">
        <f>'SER PUB III'!#REF!</f>
        <v>#REF!</v>
      </c>
      <c r="E108" s="48">
        <f>'SER PUB III'!E8</f>
        <v>13</v>
      </c>
      <c r="F108" s="181">
        <f>'SER PUB III'!F8</f>
        <v>168</v>
      </c>
      <c r="G108" s="181">
        <f>'SER PUB III'!G8</f>
        <v>2184</v>
      </c>
      <c r="H108" s="181">
        <f>'SER PUB III'!H8</f>
        <v>1</v>
      </c>
      <c r="I108" s="181">
        <f>'SER PUB III'!I8</f>
        <v>13</v>
      </c>
      <c r="J108" s="181">
        <f>'SER PUB III'!J8</f>
        <v>0</v>
      </c>
      <c r="K108" s="181">
        <f>'SER PUB III'!K8</f>
        <v>0</v>
      </c>
      <c r="L108" s="181">
        <f>'SER PUB III'!L8</f>
        <v>126</v>
      </c>
      <c r="M108" s="181">
        <f>'SER PUB III'!M8</f>
        <v>2045</v>
      </c>
    </row>
    <row r="109" spans="1:13" ht="24" customHeight="1">
      <c r="A109" s="48" t="str">
        <f>'SER PUB III'!B9</f>
        <v>ROSARIO I. SANTILLAN DUARTE</v>
      </c>
      <c r="B109" s="222" t="str">
        <f>'SER PUB III'!C9</f>
        <v>ASEO PUBLICO</v>
      </c>
      <c r="C109" s="222" t="str">
        <f>'SER PUB III'!D9</f>
        <v>ASEADOR</v>
      </c>
      <c r="D109" s="48" t="e">
        <f>'SER PUB III'!#REF!</f>
        <v>#REF!</v>
      </c>
      <c r="E109" s="48">
        <f>'SER PUB III'!E9</f>
        <v>13</v>
      </c>
      <c r="F109" s="181">
        <f>'SER PUB III'!F9</f>
        <v>168</v>
      </c>
      <c r="G109" s="181">
        <f>'SER PUB III'!G9</f>
        <v>2184</v>
      </c>
      <c r="H109" s="181">
        <f>'SER PUB III'!H9</f>
        <v>1</v>
      </c>
      <c r="I109" s="181">
        <f>'SER PUB III'!I9</f>
        <v>13</v>
      </c>
      <c r="J109" s="181">
        <f>'SER PUB III'!J9</f>
        <v>0</v>
      </c>
      <c r="K109" s="181">
        <f>'SER PUB III'!K9</f>
        <v>0</v>
      </c>
      <c r="L109" s="181">
        <f>'SER PUB III'!L9</f>
        <v>126</v>
      </c>
      <c r="M109" s="181">
        <f>'SER PUB III'!M9</f>
        <v>2045</v>
      </c>
    </row>
    <row r="110" spans="1:13" ht="24" customHeight="1">
      <c r="A110" s="48" t="str">
        <f>'SER PUB III'!B10</f>
        <v>MARTIN HERNANDEZ MARTINEZ</v>
      </c>
      <c r="B110" s="222" t="str">
        <f>'SER PUB III'!C10</f>
        <v>ASEO PUBLICO</v>
      </c>
      <c r="C110" s="222" t="str">
        <f>'SER PUB III'!D10</f>
        <v>ASEADOR</v>
      </c>
      <c r="D110" s="48" t="e">
        <f>'SER PUB III'!#REF!</f>
        <v>#REF!</v>
      </c>
      <c r="E110" s="48">
        <f>'SER PUB III'!E10</f>
        <v>13</v>
      </c>
      <c r="F110" s="181">
        <f>'SER PUB III'!F10</f>
        <v>168</v>
      </c>
      <c r="G110" s="181">
        <f>'SER PUB III'!G10</f>
        <v>2184</v>
      </c>
      <c r="H110" s="181">
        <f>'SER PUB III'!H10</f>
        <v>1</v>
      </c>
      <c r="I110" s="181">
        <f>'SER PUB III'!I10</f>
        <v>13</v>
      </c>
      <c r="J110" s="181">
        <f>'SER PUB III'!J10</f>
        <v>0</v>
      </c>
      <c r="K110" s="181">
        <f>'SER PUB III'!K10</f>
        <v>0</v>
      </c>
      <c r="L110" s="181">
        <f>'SER PUB III'!L10</f>
        <v>126</v>
      </c>
      <c r="M110" s="181">
        <f>'SER PUB III'!M10</f>
        <v>2045</v>
      </c>
    </row>
    <row r="111" spans="1:13" ht="24" customHeight="1">
      <c r="A111" s="48" t="str">
        <f>'SER PUB III'!B11</f>
        <v>JUANA BARAJAS AMEZCUA</v>
      </c>
      <c r="B111" s="222" t="str">
        <f>'SER PUB III'!C11</f>
        <v>UNIDAD DEPORTIVA</v>
      </c>
      <c r="C111" s="222" t="str">
        <f>'SER PUB III'!D11</f>
        <v>AUX. INTENDENCIA</v>
      </c>
      <c r="D111" s="48" t="e">
        <f>'SER PUB III'!#REF!</f>
        <v>#REF!</v>
      </c>
      <c r="E111" s="48">
        <f>'SER PUB III'!E11</f>
        <v>13</v>
      </c>
      <c r="F111" s="181">
        <f>'SER PUB III'!F11</f>
        <v>110</v>
      </c>
      <c r="G111" s="181">
        <f>'SER PUB III'!G11</f>
        <v>1430</v>
      </c>
      <c r="H111" s="181">
        <f>'SER PUB III'!H11</f>
        <v>0</v>
      </c>
      <c r="I111" s="181">
        <f>'SER PUB III'!I11</f>
        <v>0</v>
      </c>
      <c r="J111" s="181">
        <f>'SER PUB III'!J11</f>
        <v>7</v>
      </c>
      <c r="K111" s="181">
        <f>'SER PUB III'!K11</f>
        <v>91</v>
      </c>
      <c r="L111" s="181">
        <f>'SER PUB III'!L11</f>
        <v>0</v>
      </c>
      <c r="M111" s="181">
        <f>'SER PUB III'!M11</f>
        <v>1521</v>
      </c>
    </row>
    <row r="112" spans="1:13" ht="24" customHeight="1">
      <c r="A112" s="48" t="str">
        <f>'SER PUB III'!B12</f>
        <v>JAVIER FLORES</v>
      </c>
      <c r="B112" s="222" t="str">
        <f>'SER PUB III'!C12</f>
        <v>UNIDAD DEPORTIVA</v>
      </c>
      <c r="C112" s="222" t="str">
        <f>'SER PUB III'!D12</f>
        <v>JARDINERO</v>
      </c>
      <c r="D112" s="48" t="e">
        <f>'SER PUB III'!#REF!</f>
        <v>#REF!</v>
      </c>
      <c r="E112" s="48">
        <f>'SER PUB III'!E12</f>
        <v>13</v>
      </c>
      <c r="F112" s="181">
        <f>'SER PUB III'!F12</f>
        <v>176</v>
      </c>
      <c r="G112" s="181">
        <f>'SER PUB III'!G12</f>
        <v>2288</v>
      </c>
      <c r="H112" s="181">
        <f>'SER PUB III'!H12</f>
        <v>3</v>
      </c>
      <c r="I112" s="181">
        <f>'SER PUB III'!I12</f>
        <v>39</v>
      </c>
      <c r="J112" s="181">
        <f>'SER PUB III'!J12</f>
        <v>0</v>
      </c>
      <c r="K112" s="181">
        <f>'SER PUB III'!K12</f>
        <v>0</v>
      </c>
      <c r="L112" s="181">
        <f>'SER PUB III'!L12</f>
        <v>130</v>
      </c>
      <c r="M112" s="181">
        <f>'SER PUB III'!M12</f>
        <v>2119</v>
      </c>
    </row>
    <row r="113" spans="1:13" ht="24" customHeight="1">
      <c r="A113" s="48" t="str">
        <f>'SER PUB III'!B13</f>
        <v>LIBRADO RUIZ REYES</v>
      </c>
      <c r="B113" s="222" t="str">
        <f>'SER PUB III'!C13</f>
        <v>ASEO PUBLICO</v>
      </c>
      <c r="C113" s="222" t="str">
        <f>'SER PUB III'!D13</f>
        <v>BARRENDERO</v>
      </c>
      <c r="D113" s="48" t="e">
        <f>'SER PUB III'!#REF!</f>
        <v>#REF!</v>
      </c>
      <c r="E113" s="48">
        <f>'SER PUB III'!E13</f>
        <v>13</v>
      </c>
      <c r="F113" s="181">
        <f>'SER PUB III'!F13</f>
        <v>168</v>
      </c>
      <c r="G113" s="181">
        <f>'SER PUB III'!G13</f>
        <v>2184</v>
      </c>
      <c r="H113" s="181">
        <f>'SER PUB III'!H13</f>
        <v>1</v>
      </c>
      <c r="I113" s="181">
        <f>'SER PUB III'!I13</f>
        <v>13</v>
      </c>
      <c r="J113" s="181">
        <f>'SER PUB III'!J13</f>
        <v>0</v>
      </c>
      <c r="K113" s="181">
        <f>'SER PUB III'!K13</f>
        <v>0</v>
      </c>
      <c r="L113" s="181">
        <f>'SER PUB III'!L13</f>
        <v>126</v>
      </c>
      <c r="M113" s="181">
        <f>'SER PUB III'!M13</f>
        <v>2045</v>
      </c>
    </row>
    <row r="114" spans="1:13" ht="24" customHeight="1">
      <c r="A114" s="48" t="str">
        <f>'SER PUB III'!B14</f>
        <v>JOSE DE JESUS CERVANTES GARCIA</v>
      </c>
      <c r="B114" s="222" t="str">
        <f>'SER PUB III'!C14</f>
        <v>ASEO PUBLICO</v>
      </c>
      <c r="C114" s="222" t="str">
        <f>'SER PUB III'!D14</f>
        <v>BARRENDERO</v>
      </c>
      <c r="D114" s="48" t="e">
        <f>'SER PUB III'!#REF!</f>
        <v>#REF!</v>
      </c>
      <c r="E114" s="48">
        <f>'SER PUB III'!E14</f>
        <v>13</v>
      </c>
      <c r="F114" s="181">
        <f>'SER PUB III'!F14</f>
        <v>168</v>
      </c>
      <c r="G114" s="181">
        <f>'SER PUB III'!G14</f>
        <v>2184</v>
      </c>
      <c r="H114" s="181">
        <f>'SER PUB III'!H14</f>
        <v>1</v>
      </c>
      <c r="I114" s="181">
        <f>'SER PUB III'!I14</f>
        <v>13</v>
      </c>
      <c r="J114" s="181">
        <f>'SER PUB III'!J14</f>
        <v>0</v>
      </c>
      <c r="K114" s="181">
        <f>'SER PUB III'!K14</f>
        <v>0</v>
      </c>
      <c r="L114" s="181">
        <f>'SER PUB III'!L14</f>
        <v>126</v>
      </c>
      <c r="M114" s="181">
        <f>'SER PUB III'!M14</f>
        <v>2045</v>
      </c>
    </row>
    <row r="115" spans="1:13" ht="24" customHeight="1">
      <c r="A115" s="48" t="str">
        <f>'SER PUB III'!B15</f>
        <v>JOSE REFUGIO GUZMAN FUENTES</v>
      </c>
      <c r="B115" s="222" t="str">
        <f>'SER PUB III'!C15</f>
        <v>ASEO PUBLICO</v>
      </c>
      <c r="C115" s="222" t="str">
        <f>'SER PUB III'!D15</f>
        <v>BARRENDERO</v>
      </c>
      <c r="D115" s="48" t="e">
        <f>'SER PUB III'!#REF!</f>
        <v>#REF!</v>
      </c>
      <c r="E115" s="48">
        <f>'SER PUB III'!E15</f>
        <v>13</v>
      </c>
      <c r="F115" s="181">
        <f>'SER PUB III'!F15</f>
        <v>168</v>
      </c>
      <c r="G115" s="181">
        <f>'SER PUB III'!G15</f>
        <v>2184</v>
      </c>
      <c r="H115" s="181">
        <f>'SER PUB III'!H15</f>
        <v>1</v>
      </c>
      <c r="I115" s="181">
        <f>'SER PUB III'!I15</f>
        <v>13</v>
      </c>
      <c r="J115" s="181">
        <f>'SER PUB III'!J15</f>
        <v>0</v>
      </c>
      <c r="K115" s="181">
        <f>'SER PUB III'!K15</f>
        <v>0</v>
      </c>
      <c r="L115" s="181">
        <f>'SER PUB III'!L15</f>
        <v>126</v>
      </c>
      <c r="M115" s="181">
        <f>'SER PUB III'!M15</f>
        <v>2045</v>
      </c>
    </row>
    <row r="116" spans="1:13" ht="24" customHeight="1">
      <c r="A116" s="48" t="str">
        <f>'SER PUB III'!B16</f>
        <v>EFRAIN PLASCENCIA RAMIREZ</v>
      </c>
      <c r="B116" s="222" t="str">
        <f>'SER PUB III'!C16</f>
        <v>ASEO PUBLICO</v>
      </c>
      <c r="C116" s="222" t="str">
        <f>'SER PUB III'!D16</f>
        <v>BARRENDERO</v>
      </c>
      <c r="D116" s="48" t="e">
        <f>'SER PUB III'!#REF!</f>
        <v>#REF!</v>
      </c>
      <c r="E116" s="48">
        <f>'SER PUB III'!E16</f>
        <v>13</v>
      </c>
      <c r="F116" s="181">
        <f>'SER PUB III'!F16</f>
        <v>168</v>
      </c>
      <c r="G116" s="181">
        <f>'SER PUB III'!G16</f>
        <v>2184</v>
      </c>
      <c r="H116" s="181">
        <f>'SER PUB III'!H16</f>
        <v>1</v>
      </c>
      <c r="I116" s="181">
        <f>'SER PUB III'!I16</f>
        <v>13</v>
      </c>
      <c r="J116" s="181">
        <f>'SER PUB III'!J16</f>
        <v>0</v>
      </c>
      <c r="K116" s="181">
        <f>'SER PUB III'!K16</f>
        <v>0</v>
      </c>
      <c r="L116" s="181">
        <f>'SER PUB III'!L16</f>
        <v>0</v>
      </c>
      <c r="M116" s="181">
        <f>'SER PUB III'!M16</f>
        <v>2171</v>
      </c>
    </row>
    <row r="117" spans="1:13" ht="24" customHeight="1">
      <c r="A117" s="48" t="str">
        <f>'SER PUB III'!B17</f>
        <v>IGNACIO García MEDINA</v>
      </c>
      <c r="B117" s="222" t="str">
        <f>'SER PUB III'!C17</f>
        <v>ASEO PUBLICO</v>
      </c>
      <c r="C117" s="222" t="str">
        <f>'SER PUB III'!D17</f>
        <v>AUX. DE INTEND.</v>
      </c>
      <c r="D117" s="48" t="e">
        <f>'SER PUB III'!#REF!</f>
        <v>#REF!</v>
      </c>
      <c r="E117" s="48">
        <f>'SER PUB III'!E17</f>
        <v>13</v>
      </c>
      <c r="F117" s="181">
        <f>'SER PUB III'!F17</f>
        <v>50</v>
      </c>
      <c r="G117" s="181">
        <f>'SER PUB III'!G17</f>
        <v>650</v>
      </c>
      <c r="H117" s="181">
        <f>'SER PUB III'!H17</f>
        <v>0</v>
      </c>
      <c r="I117" s="181">
        <f>'SER PUB III'!I17</f>
        <v>0</v>
      </c>
      <c r="J117" s="181">
        <f>'SER PUB III'!J17</f>
        <v>7</v>
      </c>
      <c r="K117" s="181">
        <f>'SER PUB III'!K17</f>
        <v>91</v>
      </c>
      <c r="L117" s="181">
        <f>'SER PUB III'!L17</f>
        <v>44</v>
      </c>
      <c r="M117" s="181">
        <f>'SER PUB III'!M17</f>
        <v>697</v>
      </c>
    </row>
    <row r="118" spans="1:13" ht="24" customHeight="1">
      <c r="A118" s="48" t="str">
        <f>'SER PUB IV'!B9</f>
        <v>JUAN MANUEL SILVA MANZO</v>
      </c>
      <c r="B118" s="222" t="str">
        <f>'SER PUB IV'!C9</f>
        <v>AGUA POTABLE</v>
      </c>
      <c r="C118" s="222" t="str">
        <f>'SER PUB IV'!D9</f>
        <v>ENCARG. DE BOMBAS</v>
      </c>
      <c r="D118" s="48" t="e">
        <f>'SER PUB IV'!#REF!</f>
        <v>#REF!</v>
      </c>
      <c r="E118" s="48">
        <f>'SER PUB IV'!E9</f>
        <v>13</v>
      </c>
      <c r="F118" s="181">
        <f>'SER PUB IV'!F9</f>
        <v>271</v>
      </c>
      <c r="G118" s="181">
        <f>'SER PUB IV'!G9</f>
        <v>3523</v>
      </c>
      <c r="H118" s="181">
        <f>'SER PUB IV'!H9</f>
        <v>24</v>
      </c>
      <c r="I118" s="181">
        <f>'SER PUB IV'!I9</f>
        <v>312</v>
      </c>
      <c r="J118" s="181">
        <f>'SER PUB IV'!J9</f>
        <v>0</v>
      </c>
      <c r="K118" s="181">
        <f>'SER PUB IV'!K9</f>
        <v>0</v>
      </c>
      <c r="L118" s="181">
        <f>'SER PUB IV'!L9</f>
        <v>214</v>
      </c>
      <c r="M118" s="181">
        <f>'SER PUB IV'!M9</f>
        <v>2997</v>
      </c>
    </row>
    <row r="119" spans="1:13" ht="24" customHeight="1">
      <c r="A119" s="48" t="str">
        <f>'SER PUB IV'!B10</f>
        <v>CARLOS FRANCO SIGALA</v>
      </c>
      <c r="B119" s="222" t="str">
        <f>'SER PUB IV'!C10</f>
        <v>AGUA POTABLE</v>
      </c>
      <c r="C119" s="222" t="str">
        <f>'SER PUB IV'!D10</f>
        <v>ENCARG. DE BOMBAS</v>
      </c>
      <c r="D119" s="48" t="e">
        <f>'SER PUB IV'!#REF!</f>
        <v>#REF!</v>
      </c>
      <c r="E119" s="48">
        <f>'SER PUB IV'!E10</f>
        <v>13</v>
      </c>
      <c r="F119" s="181">
        <f>'SER PUB IV'!F10</f>
        <v>271</v>
      </c>
      <c r="G119" s="181">
        <f>'SER PUB IV'!G10</f>
        <v>3523</v>
      </c>
      <c r="H119" s="181">
        <f>'SER PUB IV'!H10</f>
        <v>24</v>
      </c>
      <c r="I119" s="181">
        <f>'SER PUB IV'!I10</f>
        <v>312</v>
      </c>
      <c r="J119" s="181">
        <f>'SER PUB IV'!J10</f>
        <v>0</v>
      </c>
      <c r="K119" s="181">
        <f>'SER PUB IV'!K10</f>
        <v>0</v>
      </c>
      <c r="L119" s="181">
        <f>'SER PUB IV'!L10</f>
        <v>214</v>
      </c>
      <c r="M119" s="181">
        <f>'SER PUB IV'!M10</f>
        <v>2997</v>
      </c>
    </row>
    <row r="120" spans="1:13" ht="24" customHeight="1">
      <c r="A120" s="48" t="str">
        <f>'SER PUB IV'!B11</f>
        <v>JAVIER CHAVARRIA COVARRUBIAS</v>
      </c>
      <c r="B120" s="222" t="str">
        <f>'SER PUB IV'!C11</f>
        <v>AGUA POTABLE</v>
      </c>
      <c r="C120" s="222" t="str">
        <f>'SER PUB IV'!D11</f>
        <v>FONTANERO</v>
      </c>
      <c r="D120" s="48" t="e">
        <f>'SER PUB IV'!#REF!</f>
        <v>#REF!</v>
      </c>
      <c r="E120" s="48">
        <f>'SER PUB IV'!E11</f>
        <v>13</v>
      </c>
      <c r="F120" s="181">
        <f>'SER PUB IV'!F11</f>
        <v>271</v>
      </c>
      <c r="G120" s="181">
        <f>'SER PUB IV'!G11</f>
        <v>3523</v>
      </c>
      <c r="H120" s="181">
        <f>'SER PUB IV'!H11</f>
        <v>24</v>
      </c>
      <c r="I120" s="181">
        <f>'SER PUB IV'!I11</f>
        <v>312</v>
      </c>
      <c r="J120" s="181">
        <f>'SER PUB IV'!J11</f>
        <v>0</v>
      </c>
      <c r="K120" s="181">
        <f>'SER PUB IV'!K11</f>
        <v>0</v>
      </c>
      <c r="L120" s="181">
        <f>'SER PUB IV'!L11</f>
        <v>214</v>
      </c>
      <c r="M120" s="181">
        <f>'SER PUB IV'!M11</f>
        <v>2997</v>
      </c>
    </row>
    <row r="121" spans="1:13" ht="24" customHeight="1">
      <c r="A121" s="48" t="str">
        <f>'SER PUB IV'!B12</f>
        <v>SALVADOR PEREZ GARCIA</v>
      </c>
      <c r="B121" s="222" t="str">
        <f>'SER PUB IV'!C12</f>
        <v>AGUA POTABLE</v>
      </c>
      <c r="C121" s="222" t="str">
        <f>'SER PUB IV'!D12</f>
        <v>FONTANERO</v>
      </c>
      <c r="D121" s="48" t="e">
        <f>'SER PUB IV'!#REF!</f>
        <v>#REF!</v>
      </c>
      <c r="E121" s="48">
        <f>'SER PUB IV'!E12</f>
        <v>13</v>
      </c>
      <c r="F121" s="181">
        <f>'SER PUB IV'!F12</f>
        <v>271</v>
      </c>
      <c r="G121" s="181">
        <f>'SER PUB IV'!G12</f>
        <v>3523</v>
      </c>
      <c r="H121" s="181">
        <f>'SER PUB IV'!H12</f>
        <v>24</v>
      </c>
      <c r="I121" s="181">
        <f>'SER PUB IV'!I12</f>
        <v>312</v>
      </c>
      <c r="J121" s="181">
        <f>'SER PUB IV'!J12</f>
        <v>0</v>
      </c>
      <c r="K121" s="181">
        <f>'SER PUB IV'!K12</f>
        <v>0</v>
      </c>
      <c r="L121" s="181">
        <f>'SER PUB IV'!L12</f>
        <v>214</v>
      </c>
      <c r="M121" s="181">
        <f>'SER PUB IV'!M12</f>
        <v>2997</v>
      </c>
    </row>
    <row r="122" spans="1:13" ht="24" customHeight="1">
      <c r="A122" s="48" t="str">
        <f>'SER PUB IV'!B13</f>
        <v>SANTIAGO CERVANTES FLORES</v>
      </c>
      <c r="B122" s="222" t="str">
        <f>'SER PUB IV'!C13</f>
        <v>AGUA POTABLE</v>
      </c>
      <c r="C122" s="222" t="str">
        <f>'SER PUB IV'!D13</f>
        <v>FONTANERO</v>
      </c>
      <c r="D122" s="48" t="e">
        <f>'SER PUB IV'!#REF!</f>
        <v>#REF!</v>
      </c>
      <c r="E122" s="48">
        <f>'SER PUB IV'!E13</f>
        <v>13</v>
      </c>
      <c r="F122" s="181">
        <f>'SER PUB IV'!F13</f>
        <v>271</v>
      </c>
      <c r="G122" s="181">
        <f>'SER PUB IV'!G13</f>
        <v>3523</v>
      </c>
      <c r="H122" s="181">
        <f>'SER PUB IV'!H13</f>
        <v>24</v>
      </c>
      <c r="I122" s="181">
        <f>'SER PUB IV'!I13</f>
        <v>312</v>
      </c>
      <c r="J122" s="181">
        <f>'SER PUB IV'!J13</f>
        <v>0</v>
      </c>
      <c r="K122" s="181">
        <f>'SER PUB IV'!K13</f>
        <v>0</v>
      </c>
      <c r="L122" s="181">
        <f>'SER PUB IV'!L13</f>
        <v>214</v>
      </c>
      <c r="M122" s="181">
        <f>'SER PUB IV'!M13</f>
        <v>2997</v>
      </c>
    </row>
    <row r="123" spans="1:13" ht="24" customHeight="1">
      <c r="A123" s="48" t="str">
        <f>'SER PUB IV'!B14</f>
        <v>HUMBERTO GARCIA CHAVARRIA</v>
      </c>
      <c r="B123" s="222" t="str">
        <f>'SER PUB IV'!C14</f>
        <v>AGUA POTABLE</v>
      </c>
      <c r="C123" s="222" t="str">
        <f>'SER PUB IV'!D14</f>
        <v>FONTANERO</v>
      </c>
      <c r="D123" s="48" t="e">
        <f>'SER PUB IV'!#REF!</f>
        <v>#REF!</v>
      </c>
      <c r="E123" s="48">
        <f>'SER PUB IV'!E14</f>
        <v>13</v>
      </c>
      <c r="F123" s="181">
        <f>'SER PUB IV'!F14</f>
        <v>271</v>
      </c>
      <c r="G123" s="181">
        <f>'SER PUB IV'!G14</f>
        <v>3523</v>
      </c>
      <c r="H123" s="181">
        <f>'SER PUB IV'!H14</f>
        <v>24</v>
      </c>
      <c r="I123" s="181">
        <f>'SER PUB IV'!I14</f>
        <v>312</v>
      </c>
      <c r="J123" s="181">
        <f>'SER PUB IV'!J14</f>
        <v>0</v>
      </c>
      <c r="K123" s="181">
        <f>'SER PUB IV'!K14</f>
        <v>0</v>
      </c>
      <c r="L123" s="181">
        <f>'SER PUB IV'!L14</f>
        <v>214</v>
      </c>
      <c r="M123" s="181">
        <f>'SER PUB IV'!M14</f>
        <v>2997</v>
      </c>
    </row>
    <row r="124" spans="1:13" ht="24" customHeight="1">
      <c r="A124" s="48" t="str">
        <f>'SER PUB IV'!B15</f>
        <v>JOSE ROBERTO CARDENAS MARTINEZ</v>
      </c>
      <c r="B124" s="222" t="str">
        <f>'SER PUB IV'!C15</f>
        <v>AGUA POTABLE</v>
      </c>
      <c r="C124" s="222" t="str">
        <f>'SER PUB IV'!D15</f>
        <v>AUX DE FONTANERIA</v>
      </c>
      <c r="D124" s="48" t="e">
        <f>'SER PUB IV'!#REF!</f>
        <v>#REF!</v>
      </c>
      <c r="E124" s="48">
        <f>'SER PUB IV'!E15</f>
        <v>13</v>
      </c>
      <c r="F124" s="181">
        <f>'SER PUB IV'!F15</f>
        <v>224</v>
      </c>
      <c r="G124" s="181">
        <f>'SER PUB IV'!G15</f>
        <v>2912</v>
      </c>
      <c r="H124" s="181">
        <f>'SER PUB IV'!H15</f>
        <v>11</v>
      </c>
      <c r="I124" s="181">
        <f>'SER PUB IV'!I15</f>
        <v>143</v>
      </c>
      <c r="J124" s="181">
        <f>'SER PUB IV'!J15</f>
        <v>0</v>
      </c>
      <c r="K124" s="181">
        <f>'SER PUB IV'!K15</f>
        <v>0</v>
      </c>
      <c r="L124" s="181">
        <f>'SER PUB IV'!L15</f>
        <v>174</v>
      </c>
      <c r="M124" s="181">
        <f>'SER PUB IV'!M15</f>
        <v>2595</v>
      </c>
    </row>
    <row r="125" spans="1:13" ht="24" customHeight="1">
      <c r="A125" s="48" t="str">
        <f>'SER PUB IV'!B16</f>
        <v>José REYNALDO ZAMBRANO VALDOVINOS</v>
      </c>
      <c r="B125" s="222" t="str">
        <f>'SER PUB IV'!C16</f>
        <v>AGUA POTABLE</v>
      </c>
      <c r="C125" s="222" t="str">
        <f>'SER PUB IV'!D16</f>
        <v>AUX DE FONT.  VOLANTIN</v>
      </c>
      <c r="D125" s="48" t="e">
        <f>'SER PUB IV'!#REF!</f>
        <v>#REF!</v>
      </c>
      <c r="E125" s="48">
        <f>'SER PUB IV'!E16</f>
        <v>13</v>
      </c>
      <c r="F125" s="181">
        <f>'SER PUB IV'!F16</f>
        <v>224</v>
      </c>
      <c r="G125" s="181">
        <f>'SER PUB IV'!G16</f>
        <v>2912</v>
      </c>
      <c r="H125" s="181">
        <f>'SER PUB IV'!H16</f>
        <v>11</v>
      </c>
      <c r="I125" s="181">
        <f>'SER PUB IV'!I16</f>
        <v>143</v>
      </c>
      <c r="J125" s="181">
        <f>'SER PUB IV'!J16</f>
        <v>0</v>
      </c>
      <c r="K125" s="181">
        <f>'SER PUB IV'!K16</f>
        <v>0</v>
      </c>
      <c r="L125" s="181">
        <f>'SER PUB IV'!L16</f>
        <v>174</v>
      </c>
      <c r="M125" s="181">
        <f>'SER PUB IV'!M16</f>
        <v>2595</v>
      </c>
    </row>
    <row r="126" spans="1:13" ht="24" customHeight="1">
      <c r="A126" s="48" t="str">
        <f>'SER PUB IV'!B17</f>
        <v>MARIO SOLIS CHAVARRIA</v>
      </c>
      <c r="B126" s="222" t="str">
        <f>'SER PUB IV'!C17</f>
        <v>AGUA POTABLE</v>
      </c>
      <c r="C126" s="222" t="str">
        <f>'SER PUB IV'!D17</f>
        <v>AUXILIAR FONTANERIA</v>
      </c>
      <c r="D126" s="48" t="e">
        <f>'SER PUB IV'!#REF!</f>
        <v>#REF!</v>
      </c>
      <c r="E126" s="48">
        <f>'SER PUB IV'!E17</f>
        <v>13</v>
      </c>
      <c r="F126" s="181">
        <f>'SER PUB IV'!F17</f>
        <v>200</v>
      </c>
      <c r="G126" s="181">
        <f>'SER PUB IV'!G17</f>
        <v>2600</v>
      </c>
      <c r="H126" s="181">
        <f>'SER PUB IV'!H17</f>
        <v>5</v>
      </c>
      <c r="I126" s="181">
        <f>'SER PUB IV'!I17</f>
        <v>65</v>
      </c>
      <c r="J126" s="181">
        <f>'SER PUB IV'!J17</f>
        <v>0</v>
      </c>
      <c r="K126" s="181">
        <f>'SER PUB IV'!K17</f>
        <v>0</v>
      </c>
      <c r="L126" s="181">
        <f>'SER PUB IV'!L17</f>
        <v>0</v>
      </c>
      <c r="M126" s="181">
        <f>'SER PUB IV'!M17</f>
        <v>2535</v>
      </c>
    </row>
    <row r="127" spans="1:13" ht="24" customHeight="1">
      <c r="A127" s="48" t="str">
        <f>'SER PUB IV'!B18</f>
        <v>OSVALDO MARTINEZ VILLANUEVA</v>
      </c>
      <c r="B127" s="222" t="str">
        <f>'SER PUB IV'!C18</f>
        <v>AGUA POTABLE</v>
      </c>
      <c r="C127" s="222" t="str">
        <f>'SER PUB IV'!D18</f>
        <v>AUXILIAR FONTANERIA</v>
      </c>
      <c r="D127" s="48" t="e">
        <f>'SER PUB IV'!#REF!</f>
        <v>#REF!</v>
      </c>
      <c r="E127" s="48">
        <f>'SER PUB IV'!E18</f>
        <v>13</v>
      </c>
      <c r="F127" s="181">
        <f>'SER PUB IV'!F18</f>
        <v>200</v>
      </c>
      <c r="G127" s="181">
        <f>'SER PUB IV'!G18</f>
        <v>2600</v>
      </c>
      <c r="H127" s="181">
        <f>'SER PUB IV'!H18</f>
        <v>5</v>
      </c>
      <c r="I127" s="181">
        <f>'SER PUB IV'!I18</f>
        <v>65</v>
      </c>
      <c r="J127" s="181">
        <f>'SER PUB IV'!J18</f>
        <v>0</v>
      </c>
      <c r="K127" s="181">
        <f>'SER PUB IV'!K18</f>
        <v>0</v>
      </c>
      <c r="L127" s="181">
        <f>'SER PUB IV'!L18</f>
        <v>0</v>
      </c>
      <c r="M127" s="181">
        <f>'SER PUB IV'!M18</f>
        <v>2535</v>
      </c>
    </row>
    <row r="128" spans="1:13" ht="24" customHeight="1">
      <c r="A128" s="48" t="str">
        <f>'SER PUB IV'!B19</f>
        <v>JAVIER MATA SOLIS</v>
      </c>
      <c r="B128" s="222" t="str">
        <f>'SER PUB IV'!C19</f>
        <v>AGUA POTABLE</v>
      </c>
      <c r="C128" s="222" t="str">
        <f>'SER PUB IV'!D19</f>
        <v>AUXILIAR FONTANERIA</v>
      </c>
      <c r="D128" s="48" t="e">
        <f>'SER PUB IV'!#REF!</f>
        <v>#REF!</v>
      </c>
      <c r="E128" s="48">
        <f>'SER PUB IV'!E19</f>
        <v>13</v>
      </c>
      <c r="F128" s="181">
        <f>'SER PUB IV'!F19</f>
        <v>200</v>
      </c>
      <c r="G128" s="181">
        <f>'SER PUB IV'!G19</f>
        <v>2600</v>
      </c>
      <c r="H128" s="181">
        <f>'SER PUB IV'!H19</f>
        <v>5</v>
      </c>
      <c r="I128" s="181">
        <f>'SER PUB IV'!I19</f>
        <v>65</v>
      </c>
      <c r="J128" s="181">
        <f>'SER PUB IV'!J19</f>
        <v>0</v>
      </c>
      <c r="K128" s="181">
        <f>'SER PUB IV'!K19</f>
        <v>0</v>
      </c>
      <c r="L128" s="181">
        <f>'SER PUB IV'!L19</f>
        <v>0</v>
      </c>
      <c r="M128" s="181">
        <f>'SER PUB IV'!M19</f>
        <v>2535</v>
      </c>
    </row>
    <row r="129" spans="1:13" ht="24" customHeight="1">
      <c r="A129" s="48" t="str">
        <f>'SER PUB IV'!B20</f>
        <v>FEDERICO CHAVARRIA COVARRUBIAS</v>
      </c>
      <c r="B129" s="222" t="str">
        <f>'SER PUB IV'!C20</f>
        <v>AGUA POTABLE</v>
      </c>
      <c r="C129" s="222" t="str">
        <f>'SER PUB IV'!D20</f>
        <v>AUXILIAR FONTANERIA</v>
      </c>
      <c r="D129" s="48" t="e">
        <f>'SER PUB IV'!#REF!</f>
        <v>#REF!</v>
      </c>
      <c r="E129" s="48">
        <f>'SER PUB IV'!E20</f>
        <v>13</v>
      </c>
      <c r="F129" s="181">
        <f>'SER PUB IV'!F20</f>
        <v>200</v>
      </c>
      <c r="G129" s="181">
        <f>'SER PUB IV'!G20</f>
        <v>2600</v>
      </c>
      <c r="H129" s="181">
        <f>'SER PUB IV'!H20</f>
        <v>5</v>
      </c>
      <c r="I129" s="181">
        <f>'SER PUB IV'!I20</f>
        <v>65</v>
      </c>
      <c r="J129" s="181">
        <f>'SER PUB IV'!J20</f>
        <v>0</v>
      </c>
      <c r="K129" s="181">
        <f>'SER PUB IV'!K20</f>
        <v>0</v>
      </c>
      <c r="L129" s="181">
        <f>'SER PUB IV'!L20</f>
        <v>0</v>
      </c>
      <c r="M129" s="181">
        <f>'SER PUB IV'!M20</f>
        <v>2535</v>
      </c>
    </row>
    <row r="130" spans="1:13" ht="24" customHeight="1">
      <c r="A130" s="48" t="str">
        <f>'SER PUB VI'!B8</f>
        <v>JOSE AURELIO SUAREZ CEJA</v>
      </c>
      <c r="B130" s="222" t="str">
        <f>'SER PUB VI'!C8</f>
        <v>DEPORTES</v>
      </c>
      <c r="C130" s="222" t="str">
        <f>'SER PUB VI'!D8</f>
        <v>AUX. TEC. DE AREA RECREATIVA</v>
      </c>
      <c r="D130" s="48" t="e">
        <f>'SER PUB VI'!#REF!</f>
        <v>#REF!</v>
      </c>
      <c r="E130" s="48">
        <f>'SER PUB VI'!E8</f>
        <v>13</v>
      </c>
      <c r="F130" s="181">
        <f>'SER PUB VI'!F8</f>
        <v>168</v>
      </c>
      <c r="G130" s="181">
        <f>'SER PUB VI'!G8</f>
        <v>2184</v>
      </c>
      <c r="H130" s="181">
        <f>'SER PUB VI'!H8</f>
        <v>2</v>
      </c>
      <c r="I130" s="181">
        <f>'SER PUB VI'!I8</f>
        <v>26</v>
      </c>
      <c r="J130" s="181">
        <f>'SER PUB VI'!J8</f>
        <v>0</v>
      </c>
      <c r="K130" s="181">
        <f>'SER PUB VI'!K8</f>
        <v>0</v>
      </c>
      <c r="L130" s="181">
        <f>'SER PUB VI'!L8</f>
        <v>0</v>
      </c>
      <c r="M130" s="181">
        <f>'SER PUB VI'!M8</f>
        <v>2158</v>
      </c>
    </row>
    <row r="131" spans="1:13" ht="24" customHeight="1">
      <c r="A131" s="48" t="str">
        <f>'SER PUB VI'!B9</f>
        <v>JOSE DE JESUS RAMIREZ MARTINEZ</v>
      </c>
      <c r="B131" s="222" t="str">
        <f>'SER PUB VI'!C9</f>
        <v>DEPORTES</v>
      </c>
      <c r="C131" s="222" t="str">
        <f>'SER PUB VI'!D9</f>
        <v>AUX. DEPORTES</v>
      </c>
      <c r="D131" s="48" t="e">
        <f>'SER PUB VI'!#REF!</f>
        <v>#REF!</v>
      </c>
      <c r="E131" s="48">
        <f>'SER PUB VI'!E9</f>
        <v>13</v>
      </c>
      <c r="F131" s="181">
        <f>'SER PUB VI'!F9</f>
        <v>200</v>
      </c>
      <c r="G131" s="181">
        <f>'SER PUB VI'!G9</f>
        <v>2600</v>
      </c>
      <c r="H131" s="181">
        <f>'SER PUB VI'!H9</f>
        <v>5</v>
      </c>
      <c r="I131" s="181">
        <f>'SER PUB VI'!I9</f>
        <v>65</v>
      </c>
      <c r="J131" s="181">
        <f>'SER PUB VI'!J9</f>
        <v>0</v>
      </c>
      <c r="K131" s="181">
        <f>'SER PUB VI'!K9</f>
        <v>0</v>
      </c>
      <c r="L131" s="181">
        <f>'SER PUB VI'!L9</f>
        <v>0</v>
      </c>
      <c r="M131" s="181">
        <f>'SER PUB VI'!M9</f>
        <v>2535</v>
      </c>
    </row>
    <row r="132" spans="1:13" ht="24" customHeight="1">
      <c r="A132" s="48" t="str">
        <f>'SER PUB VI'!B10</f>
        <v>OMAR EMMANUEL BECERRA GUTIERREZ</v>
      </c>
      <c r="B132" s="222" t="str">
        <f>'SER PUB VI'!C10</f>
        <v>DEPORTES</v>
      </c>
      <c r="C132" s="222" t="str">
        <f>'SER PUB VI'!D10</f>
        <v>AUX. DEPORTES</v>
      </c>
      <c r="D132" s="48" t="e">
        <f>'SER PUB VI'!#REF!</f>
        <v>#REF!</v>
      </c>
      <c r="E132" s="48">
        <f>'SER PUB VI'!E10</f>
        <v>13</v>
      </c>
      <c r="F132" s="181">
        <f>'SER PUB VI'!F10</f>
        <v>200</v>
      </c>
      <c r="G132" s="181">
        <f>'SER PUB VI'!G10</f>
        <v>2600</v>
      </c>
      <c r="H132" s="181">
        <f>'SER PUB VI'!H10</f>
        <v>5</v>
      </c>
      <c r="I132" s="181">
        <f>'SER PUB VI'!I10</f>
        <v>65</v>
      </c>
      <c r="J132" s="181">
        <f>'SER PUB VI'!J10</f>
        <v>0</v>
      </c>
      <c r="K132" s="181">
        <f>'SER PUB VI'!K10</f>
        <v>0</v>
      </c>
      <c r="L132" s="181">
        <f>'SER PUB VI'!L10</f>
        <v>0</v>
      </c>
      <c r="M132" s="181">
        <f>'SER PUB VI'!M10</f>
        <v>2535</v>
      </c>
    </row>
    <row r="133" spans="1:13" ht="24" customHeight="1">
      <c r="A133" s="48" t="str">
        <f>'SER PUB VI'!B11</f>
        <v>AGUSTINA CORTES NEGRETE</v>
      </c>
      <c r="B133" s="222" t="str">
        <f>'SER PUB VI'!C11</f>
        <v>ASILO DE ANCIANOS</v>
      </c>
      <c r="C133" s="222" t="str">
        <f>'SER PUB VI'!D11</f>
        <v>ENCARG.ASILO</v>
      </c>
      <c r="D133" s="48" t="e">
        <f>'SER PUB VI'!#REF!</f>
        <v>#REF!</v>
      </c>
      <c r="E133" s="48">
        <f>'SER PUB VI'!E11</f>
        <v>13</v>
      </c>
      <c r="F133" s="181">
        <f>'SER PUB VI'!F11</f>
        <v>188</v>
      </c>
      <c r="G133" s="181">
        <f>'SER PUB VI'!G11</f>
        <v>2444</v>
      </c>
      <c r="H133" s="181">
        <f>'SER PUB VI'!H11</f>
        <v>4</v>
      </c>
      <c r="I133" s="181">
        <f>'SER PUB VI'!I11</f>
        <v>52</v>
      </c>
      <c r="J133" s="181">
        <f>'SER PUB VI'!J11</f>
        <v>0</v>
      </c>
      <c r="K133" s="181">
        <f>'SER PUB VI'!K11</f>
        <v>0</v>
      </c>
      <c r="L133" s="181">
        <f>'SER PUB VI'!L11</f>
        <v>142</v>
      </c>
      <c r="M133" s="181">
        <f>'SER PUB VI'!M11</f>
        <v>2250</v>
      </c>
    </row>
    <row r="134" spans="1:13" ht="24" customHeight="1">
      <c r="A134" s="48" t="str">
        <f>'SER PUB VI'!B12</f>
        <v>MARIA GUADALUPE AVIÑA CORTES</v>
      </c>
      <c r="B134" s="222" t="str">
        <f>'SER PUB VI'!C12</f>
        <v>ASILO DE ANCIANOS</v>
      </c>
      <c r="C134" s="222" t="str">
        <f>'SER PUB VI'!D12</f>
        <v>VELADOR ASILO</v>
      </c>
      <c r="D134" s="48" t="e">
        <f>'SER PUB VI'!#REF!</f>
        <v>#REF!</v>
      </c>
      <c r="E134" s="48">
        <f>'SER PUB VI'!E12</f>
        <v>13</v>
      </c>
      <c r="F134" s="181">
        <f>'SER PUB VI'!F12</f>
        <v>114</v>
      </c>
      <c r="G134" s="181">
        <f>'SER PUB VI'!G12</f>
        <v>1482</v>
      </c>
      <c r="H134" s="181">
        <f>'SER PUB VI'!H12</f>
        <v>0</v>
      </c>
      <c r="I134" s="181">
        <f>'SER PUB VI'!I12</f>
        <v>0</v>
      </c>
      <c r="J134" s="181">
        <f>'SER PUB VI'!J12</f>
        <v>5</v>
      </c>
      <c r="K134" s="181">
        <f>'SER PUB VI'!K12</f>
        <v>65</v>
      </c>
      <c r="L134" s="181">
        <f>'SER PUB VI'!L12</f>
        <v>0</v>
      </c>
      <c r="M134" s="181">
        <f>'SER PUB VI'!M12</f>
        <v>1547</v>
      </c>
    </row>
    <row r="135" spans="1:13" ht="24" customHeight="1">
      <c r="A135" s="48" t="str">
        <f>'SER PUB VI'!B13</f>
        <v>YESENIA VILLANUEVA CASTRO</v>
      </c>
      <c r="B135" s="222" t="str">
        <f>'SER PUB VI'!C13</f>
        <v>ASILO DE ANCIANOS</v>
      </c>
      <c r="C135" s="222" t="str">
        <f>'SER PUB VI'!D13</f>
        <v>AUX. DE INTEND.</v>
      </c>
      <c r="D135" s="48" t="e">
        <f>'SER PUB VI'!#REF!</f>
        <v>#REF!</v>
      </c>
      <c r="E135" s="48">
        <f>'SER PUB VI'!E13</f>
        <v>13</v>
      </c>
      <c r="F135" s="181">
        <f>'SER PUB VI'!F13</f>
        <v>112</v>
      </c>
      <c r="G135" s="181">
        <f>'SER PUB VI'!G13</f>
        <v>1456</v>
      </c>
      <c r="H135" s="181">
        <f>'SER PUB VI'!H13</f>
        <v>0</v>
      </c>
      <c r="I135" s="181">
        <f>'SER PUB VI'!I13</f>
        <v>0</v>
      </c>
      <c r="J135" s="181">
        <f>'SER PUB VI'!J13</f>
        <v>5</v>
      </c>
      <c r="K135" s="181">
        <f>'SER PUB VI'!K13</f>
        <v>65</v>
      </c>
      <c r="L135" s="181">
        <f>'SER PUB VI'!L13</f>
        <v>0</v>
      </c>
      <c r="M135" s="181">
        <f>'SER PUB VI'!M13</f>
        <v>1521</v>
      </c>
    </row>
    <row r="136" spans="1:13" ht="24" customHeight="1">
      <c r="A136" s="48" t="str">
        <f>'SER PUB VI'!B14</f>
        <v>YOLANDA AMEZCUA CEJA</v>
      </c>
      <c r="B136" s="222" t="str">
        <f>'SER PUB VI'!C14</f>
        <v>ASILO DE ANCIANOS</v>
      </c>
      <c r="C136" s="222" t="str">
        <f>'SER PUB VI'!D14</f>
        <v>COCINERA</v>
      </c>
      <c r="D136" s="48" t="e">
        <f>'SER PUB VI'!#REF!</f>
        <v>#REF!</v>
      </c>
      <c r="E136" s="48">
        <f>'SER PUB VI'!E14</f>
        <v>13</v>
      </c>
      <c r="F136" s="181">
        <f>'SER PUB VI'!F14</f>
        <v>132</v>
      </c>
      <c r="G136" s="181">
        <f>'SER PUB VI'!G14</f>
        <v>1716</v>
      </c>
      <c r="H136" s="181">
        <f>'SER PUB VI'!H14</f>
        <v>0</v>
      </c>
      <c r="I136" s="181">
        <f>'SER PUB VI'!I14</f>
        <v>0</v>
      </c>
      <c r="J136" s="181">
        <f>'SER PUB VI'!J14</f>
        <v>8</v>
      </c>
      <c r="K136" s="181">
        <f>'SER PUB VI'!K14</f>
        <v>104</v>
      </c>
      <c r="L136" s="181">
        <f>'SER PUB VI'!L14</f>
        <v>0</v>
      </c>
      <c r="M136" s="181">
        <f>'SER PUB VI'!M14</f>
        <v>1820</v>
      </c>
    </row>
    <row r="137" spans="1:13" ht="24" customHeight="1">
      <c r="A137" s="48" t="str">
        <f>'SER PUB VI'!B15</f>
        <v>MARIA TRINIDAD CEJA MEDINA</v>
      </c>
      <c r="B137" s="222" t="str">
        <f>'SER PUB VI'!C15</f>
        <v>CASA DE LA CULTURA</v>
      </c>
      <c r="C137" s="222" t="str">
        <f>'SER PUB VI'!D15</f>
        <v>INTENDENTE</v>
      </c>
      <c r="D137" s="48" t="e">
        <f>'SER PUB VI'!#REF!</f>
        <v>#REF!</v>
      </c>
      <c r="E137" s="48">
        <f>'SER PUB VI'!E15</f>
        <v>13</v>
      </c>
      <c r="F137" s="181">
        <f>'SER PUB VI'!F15</f>
        <v>151</v>
      </c>
      <c r="G137" s="181">
        <f>'SER PUB VI'!G15</f>
        <v>1963</v>
      </c>
      <c r="H137" s="181">
        <f>'SER PUB VI'!H15</f>
        <v>0</v>
      </c>
      <c r="I137" s="181">
        <f>'SER PUB VI'!I15</f>
        <v>0</v>
      </c>
      <c r="J137" s="181">
        <f>'SER PUB VI'!J15</f>
        <v>1</v>
      </c>
      <c r="K137" s="181">
        <f>'SER PUB VI'!K15</f>
        <v>13</v>
      </c>
      <c r="L137" s="181">
        <f>'SER PUB VI'!L15</f>
        <v>0</v>
      </c>
      <c r="M137" s="181">
        <f>'SER PUB VI'!M15</f>
        <v>1976</v>
      </c>
    </row>
    <row r="138" spans="1:13" ht="24" customHeight="1">
      <c r="A138" s="48" t="str">
        <f>'SER PUB VII'!B7</f>
        <v>JOSE SANTANA ARIAS GUERRERO</v>
      </c>
      <c r="B138" s="222" t="str">
        <f>'SER PUB VII'!C7</f>
        <v>MANTO. DE INMUEBLES</v>
      </c>
      <c r="C138" s="222" t="str">
        <f>'SER PUB VII'!D7</f>
        <v>ALBAÑIL</v>
      </c>
      <c r="D138" s="48" t="e">
        <f>'SER PUB VII'!#REF!</f>
        <v>#REF!</v>
      </c>
      <c r="E138" s="48">
        <f>'SER PUB VII'!E7</f>
        <v>13</v>
      </c>
      <c r="F138" s="181">
        <f>'SER PUB VII'!F7</f>
        <v>275</v>
      </c>
      <c r="G138" s="181">
        <f>'SER PUB VII'!G7</f>
        <v>3575</v>
      </c>
      <c r="H138" s="181">
        <f>'SER PUB VII'!H7</f>
        <v>25</v>
      </c>
      <c r="I138" s="181">
        <f>'SER PUB VII'!I7</f>
        <v>325</v>
      </c>
      <c r="J138" s="181">
        <f>'SER PUB VII'!J7</f>
        <v>0</v>
      </c>
      <c r="K138" s="181">
        <f>'SER PUB VII'!K7</f>
        <v>0</v>
      </c>
      <c r="L138" s="181">
        <f>'SER PUB VII'!L7</f>
        <v>218</v>
      </c>
      <c r="M138" s="181">
        <f>'SER PUB VII'!M7</f>
        <v>3032</v>
      </c>
    </row>
    <row r="139" spans="1:13" ht="24" customHeight="1">
      <c r="A139" s="48" t="str">
        <f>'SER PUB VII'!B8</f>
        <v>JOSE CHAVEZ CEJA</v>
      </c>
      <c r="B139" s="222" t="str">
        <f>'SER PUB VII'!C8</f>
        <v>MANTO. DE INMUEBLES</v>
      </c>
      <c r="C139" s="222" t="str">
        <f>'SER PUB VII'!D8</f>
        <v>AUXILIAR</v>
      </c>
      <c r="D139" s="48" t="e">
        <f>'SER PUB VII'!#REF!</f>
        <v>#REF!</v>
      </c>
      <c r="E139" s="48">
        <f>'SER PUB VII'!E8</f>
        <v>13</v>
      </c>
      <c r="F139" s="181">
        <f>'SER PUB VII'!F8</f>
        <v>204</v>
      </c>
      <c r="G139" s="181">
        <f>'SER PUB VII'!G8</f>
        <v>2652</v>
      </c>
      <c r="H139" s="181">
        <f>'SER PUB VII'!H8</f>
        <v>7</v>
      </c>
      <c r="I139" s="181">
        <f>'SER PUB VII'!I8</f>
        <v>91</v>
      </c>
      <c r="J139" s="181">
        <f>'SER PUB VII'!J8</f>
        <v>0</v>
      </c>
      <c r="K139" s="181">
        <f>'SER PUB VII'!K8</f>
        <v>0</v>
      </c>
      <c r="L139" s="181">
        <f>'SER PUB VII'!L8</f>
        <v>157</v>
      </c>
      <c r="M139" s="181">
        <f>'SER PUB VII'!M8</f>
        <v>2404</v>
      </c>
    </row>
    <row r="140" spans="1:13" ht="24" customHeight="1">
      <c r="A140" s="48" t="str">
        <f>'SER PUB VII'!B9</f>
        <v>RAFAEL GUTIERREZ SANDOVAL</v>
      </c>
      <c r="B140" s="222" t="str">
        <f>'SER PUB VII'!C9</f>
        <v>MANTO INMUEBLES</v>
      </c>
      <c r="C140" s="222" t="str">
        <f>'SER PUB VII'!D9</f>
        <v>AUXILIAR ALBAÑIL</v>
      </c>
      <c r="D140" s="48" t="e">
        <f>'SER PUB VII'!#REF!</f>
        <v>#REF!</v>
      </c>
      <c r="E140" s="48">
        <f>'SER PUB VII'!E9</f>
        <v>13</v>
      </c>
      <c r="F140" s="181">
        <f>'SER PUB VII'!F9</f>
        <v>168</v>
      </c>
      <c r="G140" s="181">
        <f>'SER PUB VII'!G9</f>
        <v>2184</v>
      </c>
      <c r="H140" s="181">
        <f>'SER PUB VII'!H9</f>
        <v>2</v>
      </c>
      <c r="I140" s="181">
        <f>'SER PUB VII'!I9</f>
        <v>26</v>
      </c>
      <c r="J140" s="181">
        <f>'SER PUB VII'!J9</f>
        <v>0</v>
      </c>
      <c r="K140" s="181">
        <f>'SER PUB VII'!K9</f>
        <v>0</v>
      </c>
      <c r="L140" s="181">
        <f>'SER PUB VII'!L9</f>
        <v>0</v>
      </c>
      <c r="M140" s="181">
        <f>'SER PUB VII'!M9</f>
        <v>2158</v>
      </c>
    </row>
    <row r="141" spans="1:13" ht="24" customHeight="1">
      <c r="A141" s="48" t="str">
        <f>'SER PUB VII'!B10</f>
        <v>ANTONIO  HERNANDEZ LOPEZ</v>
      </c>
      <c r="B141" s="222" t="str">
        <f>'SER PUB VII'!C10</f>
        <v>SERV. DE TRASPORTES</v>
      </c>
      <c r="C141" s="222" t="str">
        <f>'SER PUB VII'!D10</f>
        <v>CHOFER</v>
      </c>
      <c r="D141" s="48" t="e">
        <f>'SER PUB VII'!#REF!</f>
        <v>#REF!</v>
      </c>
      <c r="E141" s="48">
        <f>'SER PUB VII'!E10</f>
        <v>13</v>
      </c>
      <c r="F141" s="181">
        <f>'SER PUB VII'!F10</f>
        <v>168</v>
      </c>
      <c r="G141" s="181">
        <f>'SER PUB VII'!G10</f>
        <v>2184</v>
      </c>
      <c r="H141" s="181">
        <f>'SER PUB VII'!H10</f>
        <v>2</v>
      </c>
      <c r="I141" s="181">
        <f>'SER PUB VII'!I10</f>
        <v>26</v>
      </c>
      <c r="J141" s="181">
        <f>'SER PUB VII'!J10</f>
        <v>0</v>
      </c>
      <c r="K141" s="181">
        <f>'SER PUB VII'!K10</f>
        <v>0</v>
      </c>
      <c r="L141" s="181">
        <f>'SER PUB VII'!L10</f>
        <v>142</v>
      </c>
      <c r="M141" s="181">
        <f>'SER PUB VII'!M10</f>
        <v>2016</v>
      </c>
    </row>
    <row r="142" spans="1:13" ht="24" customHeight="1">
      <c r="A142" s="48" t="str">
        <f>'SER PUB VII'!B11</f>
        <v>ROBERTO VALDIVIA ROJAS</v>
      </c>
      <c r="B142" s="222" t="str">
        <f>'SER PUB VII'!C11</f>
        <v>SERV. DE TRASPORTES</v>
      </c>
      <c r="C142" s="222" t="str">
        <f>'SER PUB VII'!D11</f>
        <v>CHOFER</v>
      </c>
      <c r="D142" s="48" t="e">
        <f>'SER PUB VII'!#REF!</f>
        <v>#REF!</v>
      </c>
      <c r="E142" s="48">
        <f>'SER PUB VII'!E11</f>
        <v>13</v>
      </c>
      <c r="F142" s="181">
        <f>'SER PUB VII'!F11</f>
        <v>260</v>
      </c>
      <c r="G142" s="181">
        <f>'SER PUB VII'!G11</f>
        <v>3380</v>
      </c>
      <c r="H142" s="181">
        <f>'SER PUB VII'!H11</f>
        <v>22</v>
      </c>
      <c r="I142" s="181">
        <f>'SER PUB VII'!I11</f>
        <v>286</v>
      </c>
      <c r="J142" s="181">
        <f>'SER PUB VII'!J11</f>
        <v>0</v>
      </c>
      <c r="K142" s="181">
        <f>'SER PUB VII'!K11</f>
        <v>0</v>
      </c>
      <c r="L142" s="181">
        <f>'SER PUB VII'!L11</f>
        <v>205</v>
      </c>
      <c r="M142" s="181">
        <f>'SER PUB VII'!M11</f>
        <v>2889</v>
      </c>
    </row>
    <row r="143" spans="1:13" ht="24" customHeight="1">
      <c r="A143" s="48" t="str">
        <f>'SER PUB VII'!B12</f>
        <v>SALVADOR ORDAZ FLORES</v>
      </c>
      <c r="B143" s="222" t="str">
        <f>'SER PUB VII'!C12</f>
        <v>SERV. DE TRASPORTES</v>
      </c>
      <c r="C143" s="222" t="str">
        <f>'SER PUB VII'!D12</f>
        <v>CHOFER</v>
      </c>
      <c r="D143" s="48" t="e">
        <f>'SER PUB VII'!#REF!</f>
        <v>#REF!</v>
      </c>
      <c r="E143" s="48">
        <f>'SER PUB VII'!E12</f>
        <v>13</v>
      </c>
      <c r="F143" s="181">
        <f>'SER PUB VII'!F12</f>
        <v>226</v>
      </c>
      <c r="G143" s="181">
        <f>'SER PUB VII'!G12</f>
        <v>2938</v>
      </c>
      <c r="H143" s="181">
        <f>'SER PUB VII'!H12</f>
        <v>19</v>
      </c>
      <c r="I143" s="181">
        <f>'SER PUB VII'!I12</f>
        <v>247</v>
      </c>
      <c r="J143" s="181">
        <f>'SER PUB VII'!J12</f>
        <v>0</v>
      </c>
      <c r="K143" s="181">
        <f>'SER PUB VII'!K12</f>
        <v>0</v>
      </c>
      <c r="L143" s="181">
        <f>'SER PUB VII'!L12</f>
        <v>0</v>
      </c>
      <c r="M143" s="181">
        <f>'SER PUB VII'!M12</f>
        <v>2691</v>
      </c>
    </row>
    <row r="144" spans="1:13" ht="24" customHeight="1">
      <c r="A144" s="48" t="str">
        <f>'SER PUB VII'!B13</f>
        <v>JUAN  MANUEL DIAZ ZAMBRANO</v>
      </c>
      <c r="B144" s="222" t="str">
        <f>'SER PUB VII'!C13</f>
        <v>CENTRO PSICOLA</v>
      </c>
      <c r="C144" s="222" t="str">
        <f>'SER PUB VII'!D13</f>
        <v>MANTENIMINETO</v>
      </c>
      <c r="D144" s="48" t="e">
        <f>'SER PUB VII'!#REF!</f>
        <v>#REF!</v>
      </c>
      <c r="E144" s="48">
        <f>'SER PUB VII'!E13</f>
        <v>13</v>
      </c>
      <c r="F144" s="181">
        <f>'SER PUB VII'!F13</f>
        <v>184.5</v>
      </c>
      <c r="G144" s="181">
        <f>'SER PUB VII'!G13</f>
        <v>2398.5</v>
      </c>
      <c r="H144" s="181">
        <f>'SER PUB VII'!H13</f>
        <v>3.5</v>
      </c>
      <c r="I144" s="181">
        <f>'SER PUB VII'!I13</f>
        <v>45.5</v>
      </c>
      <c r="J144" s="181">
        <f>'SER PUB VII'!J13</f>
        <v>0</v>
      </c>
      <c r="K144" s="181">
        <f>'SER PUB VII'!K13</f>
        <v>0</v>
      </c>
      <c r="L144" s="181">
        <f>'SER PUB VII'!L13</f>
        <v>138</v>
      </c>
      <c r="M144" s="181">
        <f>'SER PUB VII'!M13</f>
        <v>2215</v>
      </c>
    </row>
    <row r="145" spans="1:13" ht="24" customHeight="1">
      <c r="A145" s="48" t="str">
        <f>'SER PUB VIII'!B7</f>
        <v>FRANCISCO FLORES CASTAÑEDA</v>
      </c>
      <c r="B145" s="222" t="str">
        <f>'SER PUB VIII'!C7</f>
        <v>PARQUE LINEAL</v>
      </c>
      <c r="C145" s="222" t="str">
        <f>'SER PUB VIII'!D7</f>
        <v>AUX DE JARDINERO</v>
      </c>
      <c r="D145" s="48" t="e">
        <f>'SER PUB VIII'!#REF!</f>
        <v>#REF!</v>
      </c>
      <c r="E145" s="48">
        <f>'SER PUB VIII'!E7</f>
        <v>13</v>
      </c>
      <c r="F145" s="181">
        <f>'SER PUB VIII'!F7</f>
        <v>144</v>
      </c>
      <c r="G145" s="181">
        <f>'SER PUB VIII'!G7</f>
        <v>1872</v>
      </c>
      <c r="H145" s="181">
        <f>'SER PUB VIII'!H7</f>
        <v>0</v>
      </c>
      <c r="I145" s="181">
        <f>'SER PUB VIII'!I7</f>
        <v>0</v>
      </c>
      <c r="J145" s="181">
        <f>'SER PUB VIII'!J7</f>
        <v>3</v>
      </c>
      <c r="K145" s="181">
        <f>'SER PUB VIII'!K7</f>
        <v>39</v>
      </c>
      <c r="L145" s="181">
        <f>'SER PUB VIII'!L7</f>
        <v>0</v>
      </c>
      <c r="M145" s="181">
        <f>'SER PUB VIII'!M7</f>
        <v>1911</v>
      </c>
    </row>
    <row r="146" spans="1:13" ht="24" customHeight="1">
      <c r="A146" s="48" t="str">
        <f>'SER PUB VIII'!B8</f>
        <v>ROSA MARTINEZ HERNANDEZ</v>
      </c>
      <c r="B146" s="222" t="str">
        <f>'SER PUB VIII'!C8</f>
        <v>BIBLIOTECA</v>
      </c>
      <c r="C146" s="222" t="str">
        <f>'SER PUB VIII'!D8</f>
        <v>SECRETARIA</v>
      </c>
      <c r="D146" s="48" t="e">
        <f>'SER PUB VIII'!#REF!</f>
        <v>#REF!</v>
      </c>
      <c r="E146" s="48">
        <f>'SER PUB VIII'!E8</f>
        <v>13</v>
      </c>
      <c r="F146" s="181">
        <f>'SER PUB VIII'!F8</f>
        <v>188</v>
      </c>
      <c r="G146" s="181">
        <f>'SER PUB VIII'!G8</f>
        <v>2444</v>
      </c>
      <c r="H146" s="181">
        <f>'SER PUB VIII'!H8</f>
        <v>4</v>
      </c>
      <c r="I146" s="181">
        <f>'SER PUB VIII'!I8</f>
        <v>52</v>
      </c>
      <c r="J146" s="181">
        <f>'SER PUB VIII'!J8</f>
        <v>0</v>
      </c>
      <c r="K146" s="181">
        <f>'SER PUB VIII'!K8</f>
        <v>0</v>
      </c>
      <c r="L146" s="181">
        <f>'SER PUB VIII'!L8</f>
        <v>0</v>
      </c>
      <c r="M146" s="181">
        <f>'SER PUB VIII'!M8</f>
        <v>2392</v>
      </c>
    </row>
    <row r="147" spans="1:13" ht="24" customHeight="1">
      <c r="A147" s="48" t="str">
        <f>'SER PUB VIII'!B9</f>
        <v>MARGARITA RUIZ PULIDO</v>
      </c>
      <c r="B147" s="222" t="str">
        <f>'SER PUB VIII'!C9</f>
        <v>BIBLIOTECA</v>
      </c>
      <c r="C147" s="222" t="str">
        <f>'SER PUB VIII'!D9</f>
        <v>AUX DE INTENDENCIA</v>
      </c>
      <c r="D147" s="48" t="e">
        <f>'SER PUB VIII'!#REF!</f>
        <v>#REF!</v>
      </c>
      <c r="E147" s="48">
        <f>'SER PUB VIII'!E9</f>
        <v>13</v>
      </c>
      <c r="F147" s="181">
        <f>'SER PUB VIII'!F9</f>
        <v>168</v>
      </c>
      <c r="G147" s="181">
        <f>'SER PUB VIII'!G9</f>
        <v>2184</v>
      </c>
      <c r="H147" s="181">
        <f>'SER PUB VIII'!H9</f>
        <v>1</v>
      </c>
      <c r="I147" s="181">
        <f>'SER PUB VIII'!I9</f>
        <v>13</v>
      </c>
      <c r="J147" s="181">
        <f>'SER PUB VIII'!J9</f>
        <v>0</v>
      </c>
      <c r="K147" s="181">
        <f>'SER PUB VIII'!K9</f>
        <v>0</v>
      </c>
      <c r="L147" s="181">
        <f>'SER PUB VIII'!L9</f>
        <v>126</v>
      </c>
      <c r="M147" s="181">
        <f>'SER PUB VIII'!M9</f>
        <v>2045</v>
      </c>
    </row>
    <row r="148" spans="1:13" ht="24" customHeight="1">
      <c r="A148" s="190"/>
      <c r="B148" s="224"/>
      <c r="C148" s="224"/>
      <c r="D148" s="191"/>
      <c r="E148" s="191"/>
      <c r="F148" s="192"/>
      <c r="G148" s="192">
        <f t="shared" ref="G148:L148" si="0">SUM(G6:G145)</f>
        <v>480586.5</v>
      </c>
      <c r="H148" s="192">
        <f t="shared" si="0"/>
        <v>3587.5</v>
      </c>
      <c r="I148" s="192" t="e">
        <f t="shared" si="0"/>
        <v>#REF!</v>
      </c>
      <c r="J148" s="192">
        <f t="shared" si="0"/>
        <v>206</v>
      </c>
      <c r="K148" s="192">
        <f t="shared" si="0"/>
        <v>3833</v>
      </c>
      <c r="L148" s="192">
        <f t="shared" si="0"/>
        <v>13337</v>
      </c>
      <c r="M148" s="192" t="e">
        <f>SUM(M6:M147)</f>
        <v>#REF!</v>
      </c>
    </row>
    <row r="149" spans="1:13" ht="24" customHeight="1">
      <c r="A149" s="48" t="str">
        <f>'DEL. VILLA LAGO'!B7</f>
        <v>ALFREDO FLORES GONZALEZ</v>
      </c>
      <c r="B149" s="222" t="str">
        <f>'DEL. VILLA LAGO'!C7</f>
        <v>AGENCIAS MUNICIPALES</v>
      </c>
      <c r="C149" s="222" t="str">
        <f>'DEL. VILLA LAGO'!D7</f>
        <v>A. MPAL. VILLA DEL LAGO</v>
      </c>
      <c r="D149" s="48" t="e">
        <f>'SER PUB I'!#REF!</f>
        <v>#REF!</v>
      </c>
      <c r="E149" s="48">
        <f>'DEL. VILLA LAGO'!E7</f>
        <v>28</v>
      </c>
      <c r="F149" s="181">
        <f>'DEL. VILLA LAGO'!F7</f>
        <v>13</v>
      </c>
      <c r="G149" s="181">
        <f>'DEL. VILLA LAGO'!G7</f>
        <v>400</v>
      </c>
      <c r="H149" s="181">
        <f>'SER PUB I'!H11</f>
        <v>1</v>
      </c>
      <c r="I149" s="181" t="e">
        <f>'DEL. VILLA LAGO'!I7</f>
        <v>#REF!</v>
      </c>
      <c r="J149" s="181">
        <f>'SER PUB I'!J11</f>
        <v>0</v>
      </c>
      <c r="K149" s="181">
        <f>'DEL. VILLA LAGO'!K7</f>
        <v>0</v>
      </c>
      <c r="L149" s="181">
        <v>0</v>
      </c>
      <c r="M149" s="181" t="e">
        <f>'DEL. VILLA LAGO'!M7</f>
        <v>#REF!</v>
      </c>
    </row>
    <row r="150" spans="1:13" ht="24" customHeight="1">
      <c r="A150" s="48" t="str">
        <f>EVENTUALES1!B7</f>
        <v>ZACARIAS GALVAN DOMINGUEZ</v>
      </c>
      <c r="B150" s="48" t="str">
        <f>EVENTUALES1!C7</f>
        <v>PRESIDENCIA</v>
      </c>
      <c r="C150" s="48" t="str">
        <f>EVENTUALES1!D7</f>
        <v>GESTOR MUNICIPAL</v>
      </c>
      <c r="D150" s="48" t="e">
        <f>EVENTUALES1!#REF!</f>
        <v>#REF!</v>
      </c>
      <c r="E150" s="48">
        <f>EVENTUALES1!E7</f>
        <v>13</v>
      </c>
      <c r="F150" s="181">
        <f>EVENTUALES1!F7</f>
        <v>258</v>
      </c>
      <c r="G150" s="181">
        <f>EVENTUALES1!G7</f>
        <v>3354</v>
      </c>
      <c r="H150" s="181">
        <f>EVENTUALES1!H7</f>
        <v>24</v>
      </c>
      <c r="I150" s="181">
        <f>EVENTUALES1!I7</f>
        <v>312</v>
      </c>
      <c r="J150" s="181">
        <f>EVENTUALES1!J7</f>
        <v>0</v>
      </c>
      <c r="K150" s="181">
        <f>EVENTUALES1!K7</f>
        <v>0</v>
      </c>
      <c r="L150" s="181">
        <f>EVENTUALES1!L7</f>
        <v>0</v>
      </c>
      <c r="M150" s="181">
        <f>EVENTUALES1!M7</f>
        <v>3042</v>
      </c>
    </row>
    <row r="151" spans="1:13" ht="24" customHeight="1">
      <c r="A151" s="48" t="str">
        <f>EVENTUALES1!B8</f>
        <v>JUAN MANUEL PICHARDO CORONA</v>
      </c>
      <c r="B151" s="48" t="str">
        <f>EVENTUALES1!C8</f>
        <v>AGUA POTABLE</v>
      </c>
      <c r="C151" s="48" t="str">
        <f>EVENTUALES1!D8</f>
        <v>AUX FONTANERIA EL ZAPOTE</v>
      </c>
      <c r="D151" s="48" t="e">
        <f>EVENTUALES1!#REF!</f>
        <v>#REF!</v>
      </c>
      <c r="E151" s="48">
        <f>EVENTUALES1!E8</f>
        <v>13</v>
      </c>
      <c r="F151" s="181">
        <f>EVENTUALES1!F8</f>
        <v>57</v>
      </c>
      <c r="G151" s="181">
        <f>EVENTUALES1!G8</f>
        <v>741</v>
      </c>
      <c r="H151" s="181">
        <f>EVENTUALES1!H8</f>
        <v>0</v>
      </c>
      <c r="I151" s="181">
        <f>EVENTUALES1!I8</f>
        <v>0</v>
      </c>
      <c r="J151" s="181">
        <f>EVENTUALES1!J8</f>
        <v>10</v>
      </c>
      <c r="K151" s="181">
        <f>EVENTUALES1!K8</f>
        <v>130</v>
      </c>
      <c r="L151" s="181">
        <f>EVENTUALES1!L8</f>
        <v>0</v>
      </c>
      <c r="M151" s="181">
        <f>EVENTUALES1!M8</f>
        <v>871</v>
      </c>
    </row>
    <row r="152" spans="1:13" ht="24" customHeight="1">
      <c r="A152" s="48" t="str">
        <f>EVENTUALES1!B9</f>
        <v>JUANA  CERVANTES  ANGEL</v>
      </c>
      <c r="B152" s="48" t="str">
        <f>EVENTUALES1!C9</f>
        <v>DELEGACION VILLA EMILIANO ZAPATA</v>
      </c>
      <c r="C152" s="48" t="str">
        <f>EVENTUALES1!D9</f>
        <v>BARRENDERO PLAZA PRINCIPAL</v>
      </c>
      <c r="D152" s="48" t="e">
        <f>EVENTUALES1!#REF!</f>
        <v>#REF!</v>
      </c>
      <c r="E152" s="48">
        <f>EVENTUALES1!E9</f>
        <v>13</v>
      </c>
      <c r="F152" s="181">
        <f>EVENTUALES1!F9</f>
        <v>72</v>
      </c>
      <c r="G152" s="181">
        <f>EVENTUALES1!G9</f>
        <v>936</v>
      </c>
      <c r="H152" s="181">
        <f>EVENTUALES1!H9</f>
        <v>0</v>
      </c>
      <c r="I152" s="181">
        <f>EVENTUALES1!I9</f>
        <v>0</v>
      </c>
      <c r="J152" s="181">
        <f>EVENTUALES1!J9</f>
        <v>8</v>
      </c>
      <c r="K152" s="181">
        <f>EVENTUALES1!K9</f>
        <v>104</v>
      </c>
      <c r="L152" s="181">
        <f>EVENTUALES1!L9</f>
        <v>0</v>
      </c>
      <c r="M152" s="181">
        <f>EVENTUALES1!M9</f>
        <v>1040</v>
      </c>
    </row>
    <row r="153" spans="1:13" ht="24" customHeight="1">
      <c r="A153" s="48" t="str">
        <f>EVENTUALES1!B10</f>
        <v>DANIEL PEREZ NEGRETE</v>
      </c>
      <c r="B153" s="48" t="str">
        <f>EVENTUALES1!C10</f>
        <v>CASA DE CULTURA</v>
      </c>
      <c r="C153" s="48" t="str">
        <f>EVENTUALES1!D10</f>
        <v>VELADOR</v>
      </c>
      <c r="D153" s="48" t="e">
        <f>EVENTUALES1!#REF!</f>
        <v>#REF!</v>
      </c>
      <c r="E153" s="48">
        <f>EVENTUALES1!E10</f>
        <v>13</v>
      </c>
      <c r="F153" s="181">
        <f>EVENTUALES1!F10</f>
        <v>108</v>
      </c>
      <c r="G153" s="181">
        <f>EVENTUALES1!G10</f>
        <v>1404</v>
      </c>
      <c r="H153" s="181">
        <f>EVENTUALES1!H10</f>
        <v>5</v>
      </c>
      <c r="I153" s="181">
        <f>EVENTUALES1!I10</f>
        <v>0</v>
      </c>
      <c r="J153" s="181">
        <f>EVENTUALES1!J10</f>
        <v>0</v>
      </c>
      <c r="K153" s="181">
        <f>EVENTUALES1!K10</f>
        <v>96</v>
      </c>
      <c r="L153" s="181">
        <f>EVENTUALES1!L10</f>
        <v>0</v>
      </c>
      <c r="M153" s="181">
        <f>EVENTUALES1!M10</f>
        <v>1500</v>
      </c>
    </row>
    <row r="154" spans="1:13" ht="24" customHeight="1">
      <c r="A154" s="48" t="str">
        <f>EVENTUALES1!B11</f>
        <v>ANA BERTHA FLORES GARCIA</v>
      </c>
      <c r="B154" s="48" t="str">
        <f>EVENTUALES1!C11</f>
        <v>CASA DE CULTURA</v>
      </c>
      <c r="C154" s="48" t="str">
        <f>EVENTUALES1!D11</f>
        <v>VELADOR</v>
      </c>
      <c r="D154" s="48" t="e">
        <f>EVENTUALES1!#REF!</f>
        <v>#REF!</v>
      </c>
      <c r="E154" s="48">
        <f>EVENTUALES1!E11</f>
        <v>13</v>
      </c>
      <c r="F154" s="181">
        <f>EVENTUALES1!F11</f>
        <v>108</v>
      </c>
      <c r="G154" s="181">
        <f>EVENTUALES1!G11</f>
        <v>1404</v>
      </c>
      <c r="H154" s="181">
        <f>EVENTUALES1!H11</f>
        <v>5</v>
      </c>
      <c r="I154" s="181">
        <f>EVENTUALES1!I11</f>
        <v>0</v>
      </c>
      <c r="J154" s="181">
        <f>EVENTUALES1!J11</f>
        <v>0</v>
      </c>
      <c r="K154" s="181">
        <f>EVENTUALES1!K11</f>
        <v>96</v>
      </c>
      <c r="L154" s="181">
        <f>EVENTUALES1!L11</f>
        <v>0</v>
      </c>
      <c r="M154" s="181">
        <f>EVENTUALES1!M11</f>
        <v>1500</v>
      </c>
    </row>
    <row r="155" spans="1:13" ht="24" customHeight="1">
      <c r="A155" s="48" t="str">
        <f>EVENTUALES1!B12</f>
        <v>JESSICA GUTIERREZ ROMO</v>
      </c>
      <c r="B155" s="48" t="str">
        <f>EVENTUALES1!C12</f>
        <v>CASA DE CULTURA</v>
      </c>
      <c r="C155" s="48" t="str">
        <f>EVENTUALES1!D12</f>
        <v>AUX DE INTENDENCIA</v>
      </c>
      <c r="D155" s="48" t="e">
        <f>EVENTUALES1!#REF!</f>
        <v>#REF!</v>
      </c>
      <c r="E155" s="48">
        <f>EVENTUALES1!E12</f>
        <v>13</v>
      </c>
      <c r="F155" s="181">
        <f>EVENTUALES1!F12</f>
        <v>108</v>
      </c>
      <c r="G155" s="181">
        <f>EVENTUALES1!G12</f>
        <v>1404</v>
      </c>
      <c r="H155" s="181">
        <f>EVENTUALES1!H12</f>
        <v>5</v>
      </c>
      <c r="I155" s="181">
        <f>EVENTUALES1!I12</f>
        <v>0</v>
      </c>
      <c r="J155" s="181">
        <f>EVENTUALES1!J12</f>
        <v>0</v>
      </c>
      <c r="K155" s="181">
        <f>EVENTUALES1!K12</f>
        <v>96</v>
      </c>
      <c r="L155" s="181">
        <f>EVENTUALES1!L12</f>
        <v>0</v>
      </c>
      <c r="M155" s="181">
        <f>EVENTUALES1!M12</f>
        <v>1500</v>
      </c>
    </row>
    <row r="156" spans="1:13" ht="24" customHeight="1">
      <c r="A156" s="48" t="str">
        <f>EVENTUALES1!B13</f>
        <v>NESTOR DANIEL ALVAREZ VAZQUEZ</v>
      </c>
      <c r="B156" s="48" t="str">
        <f>EVENTUALES1!C13</f>
        <v>CASA DE CULTURA</v>
      </c>
      <c r="C156" s="48" t="str">
        <f>EVENTUALES1!D13</f>
        <v>MANTENIMIENTO</v>
      </c>
      <c r="D156" s="48" t="e">
        <f>EVENTUALES1!#REF!</f>
        <v>#REF!</v>
      </c>
      <c r="E156" s="48">
        <f>EVENTUALES1!E13</f>
        <v>13</v>
      </c>
      <c r="F156" s="181">
        <f>EVENTUALES1!F13</f>
        <v>108</v>
      </c>
      <c r="G156" s="181">
        <f>EVENTUALES1!G13</f>
        <v>1404</v>
      </c>
      <c r="H156" s="181">
        <f>EVENTUALES1!H13</f>
        <v>5</v>
      </c>
      <c r="I156" s="181">
        <f>EVENTUALES1!I13</f>
        <v>0</v>
      </c>
      <c r="J156" s="181">
        <f>EVENTUALES1!J13</f>
        <v>0</v>
      </c>
      <c r="K156" s="181">
        <f>EVENTUALES1!K13</f>
        <v>96</v>
      </c>
      <c r="L156" s="181">
        <f>EVENTUALES1!L13</f>
        <v>0</v>
      </c>
      <c r="M156" s="181">
        <f>EVENTUALES1!M13</f>
        <v>1500</v>
      </c>
    </row>
    <row r="157" spans="1:13" ht="24" customHeight="1">
      <c r="A157" s="48" t="str">
        <f>EVENTUALES1!B14</f>
        <v>MARIA DE LOS ANGELES GARZA PEREZ</v>
      </c>
      <c r="B157" s="48" t="str">
        <f>EVENTUALES1!C14</f>
        <v>ASILO DE ANCIANOS</v>
      </c>
      <c r="C157" s="48" t="str">
        <f>EVENTUALES1!D14</f>
        <v>AUXILIAR ENCARGADA</v>
      </c>
      <c r="D157" s="48" t="e">
        <f>EVENTUALES1!#REF!</f>
        <v>#REF!</v>
      </c>
      <c r="E157" s="48">
        <f>EVENTUALES1!E14</f>
        <v>13</v>
      </c>
      <c r="F157" s="181">
        <f>EVENTUALES1!F14</f>
        <v>115</v>
      </c>
      <c r="G157" s="181">
        <f>EVENTUALES1!G14</f>
        <v>1495</v>
      </c>
      <c r="H157" s="181">
        <f>EVENTUALES1!H14</f>
        <v>0</v>
      </c>
      <c r="I157" s="181">
        <f>EVENTUALES1!I14</f>
        <v>0</v>
      </c>
      <c r="J157" s="181">
        <f>EVENTUALES1!J14</f>
        <v>5</v>
      </c>
      <c r="K157" s="181">
        <f>EVENTUALES1!K14</f>
        <v>65</v>
      </c>
      <c r="L157" s="181">
        <f>EVENTUALES1!L14</f>
        <v>0</v>
      </c>
      <c r="M157" s="181">
        <f>EVENTUALES1!M14</f>
        <v>1560</v>
      </c>
    </row>
    <row r="158" spans="1:13" ht="24" customHeight="1">
      <c r="A158" s="62" t="str">
        <f>EVENTUALES2!B7</f>
        <v>PEDRO ELIZER FIERRO LOPEZ</v>
      </c>
      <c r="B158" s="62" t="str">
        <f>EVENTUALES2!C7</f>
        <v>MANTO INMUEBLES</v>
      </c>
      <c r="C158" s="62" t="str">
        <f>EVENTUALES2!D7</f>
        <v>ALBAÑIL</v>
      </c>
      <c r="D158" s="62" t="e">
        <f>EVENTUALES2!#REF!</f>
        <v>#REF!</v>
      </c>
      <c r="E158" s="182">
        <f>EVENTUALES2!E7</f>
        <v>13</v>
      </c>
      <c r="F158" s="182">
        <f>EVENTUALES2!F7</f>
        <v>196</v>
      </c>
      <c r="G158" s="182">
        <f>EVENTUALES2!G7</f>
        <v>2548</v>
      </c>
      <c r="H158" s="182">
        <f>EVENTUALES2!H7</f>
        <v>6</v>
      </c>
      <c r="I158" s="182">
        <f>EVENTUALES2!I7</f>
        <v>78</v>
      </c>
      <c r="J158" s="182">
        <f>EVENTUALES2!J7</f>
        <v>0</v>
      </c>
      <c r="K158" s="182">
        <f>EVENTUALES2!K7</f>
        <v>0</v>
      </c>
      <c r="L158" s="182">
        <f>EVENTUALES2!L7</f>
        <v>145</v>
      </c>
      <c r="M158" s="182">
        <f>EVENTUALES2!M7</f>
        <v>2325</v>
      </c>
    </row>
    <row r="159" spans="1:13" ht="24" customHeight="1">
      <c r="A159" s="62" t="str">
        <f>EVENTUALES2!B8</f>
        <v>HECTOR JAVIER PALMAS CAPISTRAN</v>
      </c>
      <c r="B159" s="62" t="str">
        <f>EVENTUALES2!C8</f>
        <v>MANTO INMUEBLES</v>
      </c>
      <c r="C159" s="62" t="str">
        <f>EVENTUALES2!D8</f>
        <v>AUXILIAR ALBAÑIL</v>
      </c>
      <c r="D159" s="62" t="e">
        <f>EVENTUALES2!#REF!</f>
        <v>#REF!</v>
      </c>
      <c r="E159" s="182">
        <f>EVENTUALES2!E8</f>
        <v>13</v>
      </c>
      <c r="F159" s="182">
        <f>EVENTUALES2!F8</f>
        <v>168</v>
      </c>
      <c r="G159" s="182">
        <f>EVENTUALES2!G8</f>
        <v>2184</v>
      </c>
      <c r="H159" s="182">
        <f>EVENTUALES2!H8</f>
        <v>2</v>
      </c>
      <c r="I159" s="182">
        <f>EVENTUALES2!I8</f>
        <v>26</v>
      </c>
      <c r="J159" s="182">
        <f>EVENTUALES2!J8</f>
        <v>0</v>
      </c>
      <c r="K159" s="182">
        <f>EVENTUALES2!K8</f>
        <v>0</v>
      </c>
      <c r="L159" s="182">
        <f>EVENTUALES2!L8</f>
        <v>0</v>
      </c>
      <c r="M159" s="182">
        <f>EVENTUALES2!M8</f>
        <v>2158</v>
      </c>
    </row>
    <row r="160" spans="1:13" ht="24" customHeight="1">
      <c r="A160" s="62" t="str">
        <f>EVENTUALES2!B9</f>
        <v>RAMON PANTOJA ALCALA</v>
      </c>
      <c r="B160" s="62" t="str">
        <f>EVENTUALES2!C9</f>
        <v>MANTO INMUEBLES</v>
      </c>
      <c r="C160" s="62" t="str">
        <f>EVENTUALES2!D9</f>
        <v>AUXILIAR ALBAÑIL</v>
      </c>
      <c r="D160" s="62" t="e">
        <f>EVENTUALES2!#REF!</f>
        <v>#REF!</v>
      </c>
      <c r="E160" s="182">
        <f>EVENTUALES2!E9</f>
        <v>13</v>
      </c>
      <c r="F160" s="182">
        <f>EVENTUALES2!F9</f>
        <v>168</v>
      </c>
      <c r="G160" s="182">
        <f>EVENTUALES2!G9</f>
        <v>2184</v>
      </c>
      <c r="H160" s="182">
        <f>EVENTUALES2!H9</f>
        <v>2</v>
      </c>
      <c r="I160" s="182">
        <f>EVENTUALES2!I9</f>
        <v>26</v>
      </c>
      <c r="J160" s="182">
        <f>EVENTUALES2!J9</f>
        <v>0</v>
      </c>
      <c r="K160" s="182">
        <f>EVENTUALES2!K9</f>
        <v>0</v>
      </c>
      <c r="L160" s="182">
        <f>EVENTUALES2!L9</f>
        <v>126</v>
      </c>
      <c r="M160" s="182">
        <f>EVENTUALES2!M9</f>
        <v>2032</v>
      </c>
    </row>
    <row r="161" spans="1:13" ht="24" customHeight="1">
      <c r="A161" s="62" t="str">
        <f>EVENTUALES2!B10</f>
        <v>MARIA GUADALUPE LOPEZ SOLORIO</v>
      </c>
      <c r="B161" s="62" t="str">
        <f>EVENTUALES2!C10</f>
        <v>ASEO PUBLICO</v>
      </c>
      <c r="C161" s="62" t="str">
        <f>EVENTUALES2!D10</f>
        <v>BARRENDERO</v>
      </c>
      <c r="D161" s="62" t="e">
        <f>EVENTUALES2!#REF!</f>
        <v>#REF!</v>
      </c>
      <c r="E161" s="182">
        <f>EVENTUALES2!E10</f>
        <v>13</v>
      </c>
      <c r="F161" s="182">
        <f>EVENTUALES2!F10</f>
        <v>148</v>
      </c>
      <c r="G161" s="182">
        <f>EVENTUALES2!G10</f>
        <v>1924</v>
      </c>
      <c r="H161" s="182">
        <f>EVENTUALES2!H10</f>
        <v>0</v>
      </c>
      <c r="I161" s="182">
        <f>EVENTUALES2!I10</f>
        <v>0</v>
      </c>
      <c r="J161" s="182">
        <f>EVENTUALES2!J10</f>
        <v>0</v>
      </c>
      <c r="K161" s="182">
        <f>EVENTUALES2!K10</f>
        <v>15</v>
      </c>
      <c r="L161" s="182">
        <f>EVENTUALES2!L10</f>
        <v>0</v>
      </c>
      <c r="M161" s="182">
        <f>EVENTUALES2!M10</f>
        <v>1939</v>
      </c>
    </row>
    <row r="162" spans="1:13" ht="24" customHeight="1">
      <c r="A162" s="62" t="str">
        <f>EVENTUALES2!B11</f>
        <v>EDGAR SALVADOR CHAVARRIA VALENCIA</v>
      </c>
      <c r="B162" s="62" t="str">
        <f>EVENTUALES2!C11</f>
        <v>AGUA POTABLE</v>
      </c>
      <c r="C162" s="62" t="str">
        <f>EVENTUALES2!D11</f>
        <v>AUXILIAR FONTANERIA</v>
      </c>
      <c r="D162" s="62" t="e">
        <f>EVENTUALES2!#REF!</f>
        <v>#REF!</v>
      </c>
      <c r="E162" s="182">
        <f>EVENTUALES2!E11</f>
        <v>13</v>
      </c>
      <c r="F162" s="182">
        <f>EVENTUALES2!F11</f>
        <v>195</v>
      </c>
      <c r="G162" s="182">
        <f>EVENTUALES2!G11</f>
        <v>2535</v>
      </c>
      <c r="H162" s="182">
        <f>EVENTUALES2!H11</f>
        <v>5</v>
      </c>
      <c r="I162" s="182">
        <f>EVENTUALES2!I11</f>
        <v>65</v>
      </c>
      <c r="J162" s="182">
        <f>EVENTUALES2!J11</f>
        <v>0</v>
      </c>
      <c r="K162" s="182">
        <f>EVENTUALES2!K11</f>
        <v>0</v>
      </c>
      <c r="L162" s="182">
        <f>EVENTUALES2!L11</f>
        <v>0</v>
      </c>
      <c r="M162" s="182">
        <f>EVENTUALES2!M11</f>
        <v>2470</v>
      </c>
    </row>
    <row r="163" spans="1:13" ht="24" customHeight="1">
      <c r="A163" s="62" t="str">
        <f>EVENTUALES2!B12</f>
        <v>ABEL CASTILLO MORFIN</v>
      </c>
      <c r="B163" s="62" t="str">
        <f>EVENTUALES2!C12</f>
        <v>AGUA POTABLE</v>
      </c>
      <c r="C163" s="62" t="str">
        <f>EVENTUALES2!D12</f>
        <v>AUXILIAR FONTANERIA</v>
      </c>
      <c r="D163" s="62" t="e">
        <f>EVENTUALES2!#REF!</f>
        <v>#REF!</v>
      </c>
      <c r="E163" s="182">
        <f>EVENTUALES2!E12</f>
        <v>13</v>
      </c>
      <c r="F163" s="182">
        <f>EVENTUALES2!F12</f>
        <v>195</v>
      </c>
      <c r="G163" s="182">
        <f>EVENTUALES2!G12</f>
        <v>2535</v>
      </c>
      <c r="H163" s="182">
        <f>EVENTUALES2!H12</f>
        <v>5</v>
      </c>
      <c r="I163" s="182">
        <f>EVENTUALES2!I12</f>
        <v>65</v>
      </c>
      <c r="J163" s="182">
        <f>EVENTUALES2!J12</f>
        <v>0</v>
      </c>
      <c r="K163" s="182">
        <f>EVENTUALES2!K12</f>
        <v>0</v>
      </c>
      <c r="L163" s="182">
        <f>EVENTUALES2!L12</f>
        <v>0</v>
      </c>
      <c r="M163" s="182">
        <f>EVENTUALES2!M12</f>
        <v>2470</v>
      </c>
    </row>
    <row r="164" spans="1:13" ht="24" customHeight="1">
      <c r="A164" s="62" t="str">
        <f>EVENTUALES2!B13</f>
        <v>JORGE LUIS MARTINEZ MARTINEZ</v>
      </c>
      <c r="B164" s="62" t="str">
        <f>EVENTUALES2!C13</f>
        <v>OBRAS PUBLICAS</v>
      </c>
      <c r="C164" s="62" t="str">
        <f>EVENTUALES2!D13</f>
        <v>CHOFER DE MAQ.</v>
      </c>
      <c r="D164" s="62" t="e">
        <f>EVENTUALES2!#REF!</f>
        <v>#REF!</v>
      </c>
      <c r="E164" s="182">
        <f>EVENTUALES2!E13</f>
        <v>13</v>
      </c>
      <c r="F164" s="182">
        <f>EVENTUALES2!F13</f>
        <v>295</v>
      </c>
      <c r="G164" s="182">
        <f>EVENTUALES2!G13</f>
        <v>3835</v>
      </c>
      <c r="H164" s="182">
        <f>EVENTUALES2!H13</f>
        <v>28</v>
      </c>
      <c r="I164" s="182">
        <f>EVENTUALES2!I13</f>
        <v>364</v>
      </c>
      <c r="J164" s="182">
        <f>EVENTUALES2!J13</f>
        <v>0</v>
      </c>
      <c r="K164" s="182">
        <f>EVENTUALES2!K13</f>
        <v>0</v>
      </c>
      <c r="L164" s="182">
        <f>EVENTUALES2!L13</f>
        <v>0</v>
      </c>
      <c r="M164" s="182">
        <f>EVENTUALES2!M13</f>
        <v>3471</v>
      </c>
    </row>
    <row r="165" spans="1:13" ht="24" customHeight="1">
      <c r="A165" s="62" t="str">
        <f>EVENTUALES3!B7</f>
        <v>JOSE DE JESUS BUENROSTRO SANCHEZ</v>
      </c>
      <c r="B165" s="62" t="str">
        <f>EVENTUALES3!C7</f>
        <v>DELEGACIONES Y AGENCIAS</v>
      </c>
      <c r="C165" s="62" t="str">
        <f>EVENTUALES3!D7</f>
        <v>VELADOR POZO REFUGIO</v>
      </c>
      <c r="D165" s="62" t="e">
        <f>EVENTUALES3!#REF!</f>
        <v>#REF!</v>
      </c>
      <c r="E165" s="62">
        <f>EVENTUALES3!E7</f>
        <v>28</v>
      </c>
      <c r="F165" s="182">
        <f>EVENTUALES3!F7</f>
        <v>23</v>
      </c>
      <c r="G165" s="182">
        <f>EVENTUALES3!G7</f>
        <v>644</v>
      </c>
      <c r="H165" s="182">
        <f>EVENTUALES3!H7</f>
        <v>0</v>
      </c>
      <c r="I165" s="182">
        <f>EVENTUALES3!I7</f>
        <v>0</v>
      </c>
      <c r="J165" s="182">
        <f>EVENTUALES3!J7</f>
        <v>11</v>
      </c>
      <c r="K165" s="182">
        <f>EVENTUALES3!K7</f>
        <v>308</v>
      </c>
      <c r="L165" s="182">
        <f>EVENTUALES3!L7</f>
        <v>0</v>
      </c>
      <c r="M165" s="182">
        <f>EVENTUALES3!M7</f>
        <v>952</v>
      </c>
    </row>
    <row r="166" spans="1:13" ht="24" customHeight="1">
      <c r="A166" s="62" t="str">
        <f>EVENTUALES4!B8</f>
        <v>HERACLEO VALDOVINOS MAGAÑA</v>
      </c>
      <c r="B166" s="77" t="str">
        <f>EVENTUALES4!C8</f>
        <v>MANTO INMUEBLES</v>
      </c>
      <c r="C166" s="77" t="str">
        <f>EVENTUALES4!D8</f>
        <v>AUX. ALBAÑIL</v>
      </c>
      <c r="D166" s="62" t="e">
        <f>EVENTUALES4!#REF!</f>
        <v>#REF!</v>
      </c>
      <c r="E166" s="182">
        <f>EVENTUALES4!E8</f>
        <v>13</v>
      </c>
      <c r="F166" s="182">
        <f>EVENTUALES4!F8</f>
        <v>115</v>
      </c>
      <c r="G166" s="182">
        <f>EVENTUALES4!G8</f>
        <v>1495</v>
      </c>
      <c r="H166" s="182">
        <f>EVENTUALES4!H8</f>
        <v>0</v>
      </c>
      <c r="I166" s="182">
        <f>EVENTUALES4!I8</f>
        <v>0</v>
      </c>
      <c r="J166" s="182">
        <f>EVENTUALES4!J8</f>
        <v>5</v>
      </c>
      <c r="K166" s="182">
        <f>EVENTUALES4!K8</f>
        <v>65</v>
      </c>
      <c r="L166" s="182">
        <v>0</v>
      </c>
      <c r="M166" s="182">
        <f>EVENTUALES4!L8</f>
        <v>1800</v>
      </c>
    </row>
    <row r="167" spans="1:13" ht="24" customHeight="1">
      <c r="A167" s="190"/>
      <c r="B167" s="225"/>
      <c r="C167" s="225"/>
      <c r="D167" s="193"/>
      <c r="E167" s="194"/>
      <c r="F167" s="195"/>
      <c r="G167" s="195">
        <f t="shared" ref="G167:M167" si="1">SUM(G149:G166)</f>
        <v>32426</v>
      </c>
      <c r="H167" s="195">
        <f t="shared" si="1"/>
        <v>93</v>
      </c>
      <c r="I167" s="195" t="e">
        <f t="shared" si="1"/>
        <v>#REF!</v>
      </c>
      <c r="J167" s="195">
        <f t="shared" si="1"/>
        <v>39</v>
      </c>
      <c r="K167" s="195">
        <f t="shared" si="1"/>
        <v>1071</v>
      </c>
      <c r="L167" s="195">
        <f t="shared" si="1"/>
        <v>271</v>
      </c>
      <c r="M167" s="195" t="e">
        <f t="shared" si="1"/>
        <v>#REF!</v>
      </c>
    </row>
    <row r="168" spans="1:13" ht="24" customHeight="1">
      <c r="A168" s="185" t="str">
        <f>'N-SEG PUB I'!B8</f>
        <v>ROBERTO VALDOVINOS MADRIZ</v>
      </c>
      <c r="B168" s="226" t="str">
        <f>'N-SEG PUB I'!C8</f>
        <v>SEGURIDAD PUB.</v>
      </c>
      <c r="C168" s="226" t="str">
        <f>'N-SEG PUB I'!D8</f>
        <v>DIRECTOR</v>
      </c>
      <c r="D168" s="185" t="e">
        <f>'N-SEG PUB I'!#REF!</f>
        <v>#REF!</v>
      </c>
      <c r="E168" s="186">
        <f>'N-SEG PUB I'!E8</f>
        <v>13</v>
      </c>
      <c r="F168" s="182">
        <f>'N-SEG PUB I'!F8</f>
        <v>635</v>
      </c>
      <c r="G168" s="182">
        <f>'N-SEG PUB I'!G8</f>
        <v>8255</v>
      </c>
      <c r="H168" s="182">
        <f>'N-SEG PUB I'!H8</f>
        <v>101</v>
      </c>
      <c r="I168" s="182">
        <f>'N-SEG PUB I'!I8</f>
        <v>1313</v>
      </c>
      <c r="J168" s="182">
        <f>'N-SEG PUB I'!J8</f>
        <v>0</v>
      </c>
      <c r="K168" s="182">
        <f>'N-SEG PUB I'!K8</f>
        <v>0</v>
      </c>
      <c r="L168" s="182">
        <f>'N-SEG PUB I'!L8</f>
        <v>318</v>
      </c>
      <c r="M168" s="182">
        <f>'N-SEG PUB I'!M8</f>
        <v>6624</v>
      </c>
    </row>
    <row r="169" spans="1:13" ht="24" customHeight="1">
      <c r="A169" s="185" t="str">
        <f>'N-SEG PUB I'!B9</f>
        <v>ALMA DELIA SANJUAN SAYULA</v>
      </c>
      <c r="B169" s="226" t="str">
        <f>'N-SEG PUB I'!C9</f>
        <v>SEGURIDAD PUB.</v>
      </c>
      <c r="C169" s="226" t="str">
        <f>'N-SEG PUB I'!D9</f>
        <v>JUEZ MUNICIPAL</v>
      </c>
      <c r="D169" s="185" t="e">
        <f>'N-SEG PUB I'!#REF!</f>
        <v>#REF!</v>
      </c>
      <c r="E169" s="186">
        <f>'N-SEG PUB I'!E9</f>
        <v>13</v>
      </c>
      <c r="F169" s="182">
        <f>'N-SEG PUB I'!F9</f>
        <v>506</v>
      </c>
      <c r="G169" s="182">
        <f>'N-SEG PUB I'!G9</f>
        <v>6578</v>
      </c>
      <c r="H169" s="182">
        <f>'N-SEG PUB I'!H9</f>
        <v>72</v>
      </c>
      <c r="I169" s="182">
        <f>'N-SEG PUB I'!I9</f>
        <v>936</v>
      </c>
      <c r="J169" s="182">
        <f>'N-SEG PUB I'!J9</f>
        <v>0</v>
      </c>
      <c r="K169" s="182">
        <f>'N-SEG PUB I'!K9</f>
        <v>0</v>
      </c>
      <c r="L169" s="182">
        <f>'N-SEG PUB I'!L9</f>
        <v>0</v>
      </c>
      <c r="M169" s="182">
        <f>'N-SEG PUB I'!M9</f>
        <v>5642</v>
      </c>
    </row>
    <row r="170" spans="1:13" ht="24" customHeight="1">
      <c r="A170" s="185" t="str">
        <f>'N-SEG PUB I'!B10</f>
        <v>VICTOR HERNANDEZ BRAVO</v>
      </c>
      <c r="B170" s="226" t="str">
        <f>'N-SEG PUB I'!C10</f>
        <v>SEGURIDAD PUB.</v>
      </c>
      <c r="C170" s="226" t="str">
        <f>'N-SEG PUB I'!D10</f>
        <v>COMANDANTE TURNO ALFA</v>
      </c>
      <c r="D170" s="185" t="e">
        <f>'N-SEG PUB I'!#REF!</f>
        <v>#REF!</v>
      </c>
      <c r="E170" s="186">
        <f>'N-SEG PUB I'!E10</f>
        <v>13</v>
      </c>
      <c r="F170" s="182">
        <f>'N-SEG PUB I'!F10</f>
        <v>307.5</v>
      </c>
      <c r="G170" s="182">
        <f>'N-SEG PUB I'!G10</f>
        <v>3997.5</v>
      </c>
      <c r="H170" s="182">
        <f>'N-SEG PUB I'!H10</f>
        <v>30.5</v>
      </c>
      <c r="I170" s="182">
        <f>'N-SEG PUB I'!I10</f>
        <v>396.5</v>
      </c>
      <c r="J170" s="182">
        <f>'N-SEG PUB I'!J10</f>
        <v>0</v>
      </c>
      <c r="K170" s="182">
        <f>'N-SEG PUB I'!K10</f>
        <v>0</v>
      </c>
      <c r="L170" s="182">
        <f>'N-SEG PUB I'!L10</f>
        <v>247</v>
      </c>
      <c r="M170" s="182">
        <f>'N-SEG PUB I'!M10</f>
        <v>3354</v>
      </c>
    </row>
    <row r="171" spans="1:13" ht="24" customHeight="1">
      <c r="A171" s="185" t="str">
        <f>'N-SEG PUB I'!B11</f>
        <v>MIGUEL A. HERNANDEZ ELIZONDO</v>
      </c>
      <c r="B171" s="226" t="str">
        <f>'N-SEG PUB I'!C11</f>
        <v>SEGURIDAD PUB.</v>
      </c>
      <c r="C171" s="226" t="str">
        <f>'N-SEG PUB I'!D11</f>
        <v>COMANDANTE TURNO BETA</v>
      </c>
      <c r="D171" s="185" t="e">
        <f>'N-SEG PUB I'!#REF!</f>
        <v>#REF!</v>
      </c>
      <c r="E171" s="186">
        <f>'N-SEG PUB I'!E11</f>
        <v>13</v>
      </c>
      <c r="F171" s="182">
        <f>'N-SEG PUB I'!F11</f>
        <v>307.5</v>
      </c>
      <c r="G171" s="182">
        <f>'N-SEG PUB I'!G11</f>
        <v>3997.5</v>
      </c>
      <c r="H171" s="182">
        <f>'N-SEG PUB I'!H11</f>
        <v>30.5</v>
      </c>
      <c r="I171" s="182">
        <f>'N-SEG PUB I'!I11</f>
        <v>396.5</v>
      </c>
      <c r="J171" s="182">
        <f>'N-SEG PUB I'!J11</f>
        <v>0</v>
      </c>
      <c r="K171" s="182">
        <f>'N-SEG PUB I'!K11</f>
        <v>0</v>
      </c>
      <c r="L171" s="182">
        <f>'N-SEG PUB I'!L11</f>
        <v>247</v>
      </c>
      <c r="M171" s="182">
        <f>'N-SEG PUB I'!M11</f>
        <v>3354</v>
      </c>
    </row>
    <row r="172" spans="1:13" ht="24" customHeight="1">
      <c r="A172" s="185" t="str">
        <f>'N-SEG PUB I'!B12</f>
        <v>JAVIER RAMIREZ VELAZQUEZ</v>
      </c>
      <c r="B172" s="226" t="str">
        <f>'N-SEG PUB I'!C12</f>
        <v>SEGURIDAD PUB.</v>
      </c>
      <c r="C172" s="226" t="str">
        <f>'N-SEG PUB I'!D12</f>
        <v>OFICIAL OPERATIVO</v>
      </c>
      <c r="D172" s="185" t="e">
        <f>'N-SEG PUB I'!#REF!</f>
        <v>#REF!</v>
      </c>
      <c r="E172" s="186">
        <f>'N-SEG PUB I'!E12</f>
        <v>13</v>
      </c>
      <c r="F172" s="212">
        <f>'N-SEG PUB I'!F12</f>
        <v>270</v>
      </c>
      <c r="G172" s="212">
        <f>'N-SEG PUB I'!G12</f>
        <v>3510</v>
      </c>
      <c r="H172" s="212">
        <f>'N-SEG PUB I'!H12</f>
        <v>24</v>
      </c>
      <c r="I172" s="212">
        <f>'N-SEG PUB I'!I12</f>
        <v>312</v>
      </c>
      <c r="J172" s="212">
        <f>'N-SEG PUB I'!J12</f>
        <v>0</v>
      </c>
      <c r="K172" s="212">
        <f>'N-SEG PUB I'!K12</f>
        <v>0</v>
      </c>
      <c r="L172" s="212">
        <f>'N-SEG PUB I'!L12</f>
        <v>214</v>
      </c>
      <c r="M172" s="212">
        <f>'N-SEG PUB I'!M12</f>
        <v>2984</v>
      </c>
    </row>
    <row r="173" spans="1:13" ht="24" customHeight="1">
      <c r="A173" s="185" t="str">
        <f>'N-SEG PUB I'!B13</f>
        <v>RODOLFO SILVA MARTINEZ</v>
      </c>
      <c r="B173" s="226" t="str">
        <f>'N-SEG PUB I'!C13</f>
        <v>SEGURIDAD PUB.</v>
      </c>
      <c r="C173" s="226" t="str">
        <f>'N-SEG PUB I'!D13</f>
        <v>OFICIAL OPERATIVO</v>
      </c>
      <c r="D173" s="185" t="e">
        <f>'N-SEG PUB I'!#REF!</f>
        <v>#REF!</v>
      </c>
      <c r="E173" s="186">
        <f>'N-SEG PUB I'!E13</f>
        <v>13</v>
      </c>
      <c r="F173" s="212">
        <f>'N-SEG PUB I'!F13</f>
        <v>270</v>
      </c>
      <c r="G173" s="212">
        <f>'N-SEG PUB I'!G13</f>
        <v>3510</v>
      </c>
      <c r="H173" s="212">
        <f>'N-SEG PUB I'!H13</f>
        <v>24</v>
      </c>
      <c r="I173" s="212">
        <f>'N-SEG PUB I'!I13</f>
        <v>312</v>
      </c>
      <c r="J173" s="212">
        <f>'N-SEG PUB I'!J13</f>
        <v>0</v>
      </c>
      <c r="K173" s="212">
        <f>'N-SEG PUB I'!K13</f>
        <v>0</v>
      </c>
      <c r="L173" s="212">
        <f>'N-SEG PUB I'!L13</f>
        <v>214</v>
      </c>
      <c r="M173" s="212">
        <f>'N-SEG PUB I'!M13</f>
        <v>2984</v>
      </c>
    </row>
    <row r="174" spans="1:13" ht="24" customHeight="1">
      <c r="A174" s="185" t="str">
        <f>'N-SEG PUB I'!B14</f>
        <v>ANA LUCILA BUENROSTRO PEREZ</v>
      </c>
      <c r="B174" s="226" t="str">
        <f>'N-SEG PUB I'!C14</f>
        <v>SEGURIDAD PUB.</v>
      </c>
      <c r="C174" s="226" t="str">
        <f>'N-SEG PUB I'!D14</f>
        <v>SECRETARIA</v>
      </c>
      <c r="D174" s="185" t="e">
        <f>'N-SEG PUB I'!#REF!</f>
        <v>#REF!</v>
      </c>
      <c r="E174" s="186">
        <f>'N-SEG PUB I'!E14</f>
        <v>13</v>
      </c>
      <c r="F174" s="182">
        <f>'N-SEG PUB I'!F14</f>
        <v>188</v>
      </c>
      <c r="G174" s="182">
        <f>'N-SEG PUB I'!G14</f>
        <v>2444</v>
      </c>
      <c r="H174" s="182">
        <f>'N-SEG PUB I'!H14</f>
        <v>4</v>
      </c>
      <c r="I174" s="182">
        <f>'N-SEG PUB I'!I14</f>
        <v>52</v>
      </c>
      <c r="J174" s="182">
        <f>'N-SEG PUB I'!J14</f>
        <v>0</v>
      </c>
      <c r="K174" s="182">
        <f>'N-SEG PUB I'!K14</f>
        <v>0</v>
      </c>
      <c r="L174" s="182">
        <f>'N-SEG PUB I'!L14</f>
        <v>0</v>
      </c>
      <c r="M174" s="182">
        <f>'N-SEG PUB I'!M14</f>
        <v>2392</v>
      </c>
    </row>
    <row r="175" spans="1:13" ht="24" customHeight="1">
      <c r="A175" s="185" t="str">
        <f>'N-SEG PUB I'!B15</f>
        <v>JOSEFINA RAMIREZ ORTIZ</v>
      </c>
      <c r="B175" s="226" t="str">
        <f>'N-SEG PUB I'!C15</f>
        <v>SEGURIDAD PUB.</v>
      </c>
      <c r="C175" s="226" t="str">
        <f>'N-SEG PUB I'!D15</f>
        <v>COCINERA</v>
      </c>
      <c r="D175" s="185" t="e">
        <f>'N-SEG PUB I'!#REF!</f>
        <v>#REF!</v>
      </c>
      <c r="E175" s="186">
        <f>'N-SEG PUB I'!E15</f>
        <v>13</v>
      </c>
      <c r="F175" s="182">
        <f>'N-SEG PUB I'!F15</f>
        <v>169</v>
      </c>
      <c r="G175" s="182">
        <f>'N-SEG PUB I'!G15</f>
        <v>2197</v>
      </c>
      <c r="H175" s="182">
        <f>'N-SEG PUB I'!H15</f>
        <v>2</v>
      </c>
      <c r="I175" s="182">
        <f>'N-SEG PUB I'!I15</f>
        <v>26</v>
      </c>
      <c r="J175" s="182">
        <f>'N-SEG PUB I'!J15</f>
        <v>0</v>
      </c>
      <c r="K175" s="182">
        <f>'N-SEG PUB I'!K15</f>
        <v>0</v>
      </c>
      <c r="L175" s="182">
        <f>'N-SEG PUB I'!L15</f>
        <v>0</v>
      </c>
      <c r="M175" s="182">
        <f>'N-SEG PUB I'!M15</f>
        <v>2171</v>
      </c>
    </row>
    <row r="176" spans="1:13" ht="24" customHeight="1">
      <c r="A176" s="185" t="str">
        <f>'N-SEG PUB I'!B16</f>
        <v>YOLANDA  ARROYO AGUILERA</v>
      </c>
      <c r="B176" s="226" t="str">
        <f>'N-SEG PUB I'!C16</f>
        <v>SEGURIDAD PUB.</v>
      </c>
      <c r="C176" s="226" t="str">
        <f>'N-SEG PUB I'!D16</f>
        <v>POLICIA</v>
      </c>
      <c r="D176" s="185" t="e">
        <f>'N-SEG PUB I'!#REF!</f>
        <v>#REF!</v>
      </c>
      <c r="E176" s="186">
        <f>'N-SEG PUB I'!E16</f>
        <v>13</v>
      </c>
      <c r="F176" s="182">
        <f>'N-SEG PUB I'!F16</f>
        <v>248</v>
      </c>
      <c r="G176" s="182">
        <f>'N-SEG PUB I'!G16</f>
        <v>3224</v>
      </c>
      <c r="H176" s="182">
        <f>'N-SEG PUB I'!H16</f>
        <v>20</v>
      </c>
      <c r="I176" s="182">
        <f>'N-SEG PUB I'!I16</f>
        <v>260</v>
      </c>
      <c r="J176" s="182">
        <f>'N-SEG PUB I'!J16</f>
        <v>0</v>
      </c>
      <c r="K176" s="182">
        <f>'N-SEG PUB I'!K16</f>
        <v>0</v>
      </c>
      <c r="L176" s="182">
        <f>'N-SEG PUB I'!L16</f>
        <v>195</v>
      </c>
      <c r="M176" s="182">
        <f>'N-SEG PUB I'!M16</f>
        <v>2769</v>
      </c>
    </row>
    <row r="177" spans="1:13" ht="24" customHeight="1">
      <c r="A177" s="8" t="str">
        <f>'N-SEG PUB I'!B17</f>
        <v>PEDRO VILLA VARGAS</v>
      </c>
      <c r="B177" s="34" t="str">
        <f>'N-SEG PUB I'!C17</f>
        <v>SEGURIDAD PUB.</v>
      </c>
      <c r="C177" s="34" t="str">
        <f>'N-SEG PUB I'!D17</f>
        <v>POLICIA</v>
      </c>
      <c r="D177" s="8" t="e">
        <f>'N-SEG PUB I'!#REF!</f>
        <v>#REF!</v>
      </c>
      <c r="E177" s="55">
        <f>'N-SEG PUB I'!E17</f>
        <v>13</v>
      </c>
      <c r="F177" s="152">
        <f>'N-SEG PUB I'!F17</f>
        <v>248</v>
      </c>
      <c r="G177" s="152">
        <f>'N-SEG PUB I'!G17</f>
        <v>3224</v>
      </c>
      <c r="H177" s="152">
        <f>'N-SEG PUB I'!H17</f>
        <v>20</v>
      </c>
      <c r="I177" s="152">
        <f>'N-SEG PUB I'!I17</f>
        <v>260</v>
      </c>
      <c r="J177" s="152">
        <f>'N-SEG PUB I'!J17</f>
        <v>0</v>
      </c>
      <c r="K177" s="152">
        <f>'N-SEG PUB I'!K17</f>
        <v>0</v>
      </c>
      <c r="L177" s="152">
        <f>'N-SEG PUB I'!L17</f>
        <v>195</v>
      </c>
      <c r="M177" s="152">
        <f>'N-SEG PUB I'!M17</f>
        <v>2769</v>
      </c>
    </row>
    <row r="178" spans="1:13" ht="24" customHeight="1">
      <c r="A178" s="8" t="str">
        <f>'N-SEG PUB II'!B8</f>
        <v>ERIBERTO DELGADILLO VAZQUEZ</v>
      </c>
      <c r="B178" s="34" t="str">
        <f>'N-SEG PUB II'!C8</f>
        <v>SEGURIDAD PUB.</v>
      </c>
      <c r="C178" s="34" t="str">
        <f>'N-SEG PUB II'!D8</f>
        <v>POLICIA</v>
      </c>
      <c r="D178" s="8" t="e">
        <f>'N-SEG PUB II'!#REF!</f>
        <v>#REF!</v>
      </c>
      <c r="E178" s="55">
        <f>'N-SEG PUB II'!E8</f>
        <v>13</v>
      </c>
      <c r="F178" s="152">
        <f>'N-SEG PUB II'!F8</f>
        <v>248</v>
      </c>
      <c r="G178" s="152">
        <f>'N-SEG PUB II'!G8</f>
        <v>3224</v>
      </c>
      <c r="H178" s="152">
        <f>'N-SEG PUB II'!H8</f>
        <v>20</v>
      </c>
      <c r="I178" s="152">
        <f>'N-SEG PUB II'!I8</f>
        <v>260</v>
      </c>
      <c r="J178" s="152">
        <f>'N-SEG PUB II'!J8</f>
        <v>0</v>
      </c>
      <c r="K178" s="152">
        <f>'N-SEG PUB II'!K8</f>
        <v>0</v>
      </c>
      <c r="L178" s="152">
        <f>'N-SEG PUB II'!L8</f>
        <v>195</v>
      </c>
      <c r="M178" s="152">
        <f>'N-SEG PUB II'!M8</f>
        <v>2769</v>
      </c>
    </row>
    <row r="179" spans="1:13" ht="24" customHeight="1">
      <c r="A179" s="8" t="str">
        <f>'N-SEG PUB II'!B9</f>
        <v>JESUS CEJA GOMEZ</v>
      </c>
      <c r="B179" s="34" t="str">
        <f>'N-SEG PUB II'!C9</f>
        <v>SEGURIDAD PUB.</v>
      </c>
      <c r="C179" s="34" t="str">
        <f>'N-SEG PUB II'!D9</f>
        <v>POLICIA</v>
      </c>
      <c r="D179" s="8" t="e">
        <f>'N-SEG PUB II'!#REF!</f>
        <v>#REF!</v>
      </c>
      <c r="E179" s="55">
        <f>'N-SEG PUB II'!E9</f>
        <v>13</v>
      </c>
      <c r="F179" s="152">
        <f>'N-SEG PUB II'!F9</f>
        <v>248</v>
      </c>
      <c r="G179" s="152">
        <f>'N-SEG PUB II'!G9</f>
        <v>3224</v>
      </c>
      <c r="H179" s="152">
        <f>'N-SEG PUB II'!H9</f>
        <v>20</v>
      </c>
      <c r="I179" s="152">
        <f>'N-SEG PUB II'!I9</f>
        <v>260</v>
      </c>
      <c r="J179" s="152">
        <f>'N-SEG PUB II'!J9</f>
        <v>0</v>
      </c>
      <c r="K179" s="152">
        <f>'N-SEG PUB II'!K9</f>
        <v>0</v>
      </c>
      <c r="L179" s="152">
        <f>'N-SEG PUB II'!L9</f>
        <v>195</v>
      </c>
      <c r="M179" s="152">
        <f>'N-SEG PUB II'!M9</f>
        <v>2769</v>
      </c>
    </row>
    <row r="180" spans="1:13" ht="24" customHeight="1">
      <c r="A180" s="8" t="str">
        <f>'N-SEG PUB II'!B10</f>
        <v>MIRIAM MEDINA MARAVILLA</v>
      </c>
      <c r="B180" s="34" t="str">
        <f>'N-SEG PUB II'!C10</f>
        <v>SEGURIDAD PUB.</v>
      </c>
      <c r="C180" s="34" t="str">
        <f>'N-SEG PUB II'!D10</f>
        <v>OFICIAL DARE</v>
      </c>
      <c r="D180" s="8" t="e">
        <f>'N-SEG PUB II'!#REF!</f>
        <v>#REF!</v>
      </c>
      <c r="E180" s="55">
        <f>'N-SEG PUB II'!E10</f>
        <v>13</v>
      </c>
      <c r="F180" s="152">
        <f>'N-SEG PUB II'!F10</f>
        <v>248</v>
      </c>
      <c r="G180" s="152">
        <f>'N-SEG PUB II'!G10</f>
        <v>3224</v>
      </c>
      <c r="H180" s="152">
        <f>'N-SEG PUB II'!H10</f>
        <v>20</v>
      </c>
      <c r="I180" s="152">
        <f>'N-SEG PUB II'!I10</f>
        <v>260</v>
      </c>
      <c r="J180" s="152">
        <f>'N-SEG PUB II'!J10</f>
        <v>0</v>
      </c>
      <c r="K180" s="152">
        <f>'N-SEG PUB II'!K10</f>
        <v>0</v>
      </c>
      <c r="L180" s="152">
        <f>'N-SEG PUB II'!L10</f>
        <v>195</v>
      </c>
      <c r="M180" s="152">
        <f>'N-SEG PUB II'!M10</f>
        <v>2769</v>
      </c>
    </row>
    <row r="181" spans="1:13" ht="24" customHeight="1">
      <c r="A181" s="8" t="str">
        <f>'N-SEG PUB II'!B11</f>
        <v>JAIME VALDOVINOS MADRIZ</v>
      </c>
      <c r="B181" s="34" t="str">
        <f>'N-SEG PUB II'!C11</f>
        <v>SEGURIDAD PUB.</v>
      </c>
      <c r="C181" s="34" t="str">
        <f>'N-SEG PUB II'!D11</f>
        <v>POLICIA</v>
      </c>
      <c r="D181" s="8" t="e">
        <f>'N-SEG PUB II'!#REF!</f>
        <v>#REF!</v>
      </c>
      <c r="E181" s="55">
        <f>'N-SEG PUB II'!E11</f>
        <v>13</v>
      </c>
      <c r="F181" s="152">
        <f>'N-SEG PUB II'!F11</f>
        <v>248</v>
      </c>
      <c r="G181" s="152">
        <f>'N-SEG PUB II'!G11</f>
        <v>3224</v>
      </c>
      <c r="H181" s="152">
        <f>'N-SEG PUB II'!H11</f>
        <v>20</v>
      </c>
      <c r="I181" s="152">
        <f>'N-SEG PUB II'!I11</f>
        <v>260</v>
      </c>
      <c r="J181" s="152">
        <f>'N-SEG PUB II'!J11</f>
        <v>0</v>
      </c>
      <c r="K181" s="152">
        <f>'N-SEG PUB II'!K11</f>
        <v>0</v>
      </c>
      <c r="L181" s="152">
        <f>'N-SEG PUB II'!L11</f>
        <v>195</v>
      </c>
      <c r="M181" s="152">
        <f>'N-SEG PUB II'!M11</f>
        <v>2769</v>
      </c>
    </row>
    <row r="182" spans="1:13" ht="24" customHeight="1">
      <c r="A182" s="8" t="str">
        <f>'N-SEG PUB II'!B12</f>
        <v>DELIA ESTRADA RIOS</v>
      </c>
      <c r="B182" s="34" t="str">
        <f>'N-SEG PUB II'!C12</f>
        <v>SEGURIDAD PUB.</v>
      </c>
      <c r="C182" s="34" t="str">
        <f>'N-SEG PUB II'!D12</f>
        <v>POLICIA</v>
      </c>
      <c r="D182" s="8" t="e">
        <f>'N-SEG PUB II'!#REF!</f>
        <v>#REF!</v>
      </c>
      <c r="E182" s="8">
        <f>'N-SEG PUB II'!E12</f>
        <v>13</v>
      </c>
      <c r="F182" s="152">
        <f>'N-SEG PUB II'!F12</f>
        <v>248</v>
      </c>
      <c r="G182" s="152">
        <f>'N-SEG PUB II'!G12</f>
        <v>3224</v>
      </c>
      <c r="H182" s="152">
        <f>'N-SEG PUB II'!H12</f>
        <v>20</v>
      </c>
      <c r="I182" s="152">
        <f>'N-SEG PUB II'!I12</f>
        <v>260</v>
      </c>
      <c r="J182" s="152">
        <f>'N-SEG PUB II'!J12</f>
        <v>0</v>
      </c>
      <c r="K182" s="152">
        <f>'N-SEG PUB II'!K12</f>
        <v>0</v>
      </c>
      <c r="L182" s="152">
        <f>'N-SEG PUB II'!L12</f>
        <v>195</v>
      </c>
      <c r="M182" s="152">
        <f>'N-SEG PUB II'!M12</f>
        <v>2769</v>
      </c>
    </row>
    <row r="183" spans="1:13" ht="24" customHeight="1">
      <c r="A183" s="8" t="str">
        <f>'N-SEG PUB II'!B13</f>
        <v>RAFAEL CEJA MADRIZ</v>
      </c>
      <c r="B183" s="34" t="str">
        <f>'N-SEG PUB II'!C13</f>
        <v>SEGURIDAD PUB.</v>
      </c>
      <c r="C183" s="34" t="str">
        <f>'N-SEG PUB II'!D13</f>
        <v>POLICIA</v>
      </c>
      <c r="D183" s="8" t="e">
        <f>'N-SEG PUB II'!#REF!</f>
        <v>#REF!</v>
      </c>
      <c r="E183" s="55">
        <f>'N-SEG PUB II'!E13</f>
        <v>13</v>
      </c>
      <c r="F183" s="152">
        <f>'N-SEG PUB II'!F13</f>
        <v>248</v>
      </c>
      <c r="G183" s="152">
        <f>'N-SEG PUB II'!G13</f>
        <v>3224</v>
      </c>
      <c r="H183" s="152">
        <f>'N-SEG PUB II'!H13</f>
        <v>20</v>
      </c>
      <c r="I183" s="152">
        <f>'N-SEG PUB II'!I13</f>
        <v>260</v>
      </c>
      <c r="J183" s="152">
        <f>'N-SEG PUB II'!J13</f>
        <v>0</v>
      </c>
      <c r="K183" s="152">
        <f>'N-SEG PUB II'!K13</f>
        <v>0</v>
      </c>
      <c r="L183" s="152">
        <f>'N-SEG PUB II'!L13</f>
        <v>195</v>
      </c>
      <c r="M183" s="152">
        <f>'N-SEG PUB II'!M13</f>
        <v>2769</v>
      </c>
    </row>
    <row r="184" spans="1:13" ht="24" customHeight="1">
      <c r="A184" s="8" t="str">
        <f>'N-SEG PUB II'!B14</f>
        <v>MANUEL VICTORIA PLASENCIA</v>
      </c>
      <c r="B184" s="34" t="str">
        <f>'N-SEG PUB II'!C14</f>
        <v>SEGURIDAD PUB.</v>
      </c>
      <c r="C184" s="34" t="str">
        <f>'N-SEG PUB II'!D14</f>
        <v>POLICIA</v>
      </c>
      <c r="D184" s="8" t="e">
        <f>'N-SEG PUB II'!#REF!</f>
        <v>#REF!</v>
      </c>
      <c r="E184" s="8">
        <f>'N-SEG PUB II'!E14</f>
        <v>13</v>
      </c>
      <c r="F184" s="152">
        <f>'N-SEG PUB II'!F14</f>
        <v>248</v>
      </c>
      <c r="G184" s="152">
        <f>'N-SEG PUB II'!G14</f>
        <v>3224</v>
      </c>
      <c r="H184" s="152">
        <f>'N-SEG PUB II'!H14</f>
        <v>20</v>
      </c>
      <c r="I184" s="152">
        <f>'N-SEG PUB II'!I14</f>
        <v>260</v>
      </c>
      <c r="J184" s="152">
        <f>'N-SEG PUB II'!J14</f>
        <v>0</v>
      </c>
      <c r="K184" s="152">
        <f>'N-SEG PUB II'!K14</f>
        <v>0</v>
      </c>
      <c r="L184" s="152">
        <f>'N-SEG PUB II'!L14</f>
        <v>195</v>
      </c>
      <c r="M184" s="152">
        <f>'N-SEG PUB II'!M14</f>
        <v>2769</v>
      </c>
    </row>
    <row r="185" spans="1:13" ht="24" customHeight="1">
      <c r="A185" s="8" t="str">
        <f>'N-SEG PUB II'!B15</f>
        <v>MARIO CHAVARRIA PULIDO</v>
      </c>
      <c r="B185" s="34" t="str">
        <f>'N-SEG PUB II'!C15</f>
        <v>SEGURIDAD PUB.</v>
      </c>
      <c r="C185" s="34" t="str">
        <f>'N-SEG PUB II'!D15</f>
        <v>POLICIA</v>
      </c>
      <c r="D185" s="8" t="e">
        <f>'N-SEG PUB II'!#REF!</f>
        <v>#REF!</v>
      </c>
      <c r="E185" s="55">
        <f>'N-SEG PUB II'!E15</f>
        <v>13</v>
      </c>
      <c r="F185" s="152">
        <f>'N-SEG PUB II'!F15</f>
        <v>248</v>
      </c>
      <c r="G185" s="152">
        <f>'N-SEG PUB II'!G15</f>
        <v>3224</v>
      </c>
      <c r="H185" s="152">
        <f>'N-SEG PUB II'!H15</f>
        <v>20</v>
      </c>
      <c r="I185" s="152">
        <f>'N-SEG PUB II'!I15</f>
        <v>260</v>
      </c>
      <c r="J185" s="152">
        <f>'N-SEG PUB II'!J15</f>
        <v>0</v>
      </c>
      <c r="K185" s="152">
        <f>'N-SEG PUB II'!K15</f>
        <v>0</v>
      </c>
      <c r="L185" s="152">
        <f>'N-SEG PUB II'!L15</f>
        <v>195</v>
      </c>
      <c r="M185" s="152">
        <f>'N-SEG PUB II'!M15</f>
        <v>2769</v>
      </c>
    </row>
    <row r="186" spans="1:13" ht="24" customHeight="1">
      <c r="A186" s="8" t="str">
        <f>'N-SEG PUB II'!B16</f>
        <v>MA. GUADALUPE SALGADO BARAJAS</v>
      </c>
      <c r="B186" s="34" t="str">
        <f>'N-SEG PUB II'!C16</f>
        <v>SEGURIDAD PUB.</v>
      </c>
      <c r="C186" s="34" t="str">
        <f>'N-SEG PUB II'!D16</f>
        <v>POLICIA</v>
      </c>
      <c r="D186" s="8" t="e">
        <f>'N-SEG PUB II'!#REF!</f>
        <v>#REF!</v>
      </c>
      <c r="E186" s="8">
        <f>'N-SEG PUB II'!E16</f>
        <v>13</v>
      </c>
      <c r="F186" s="152">
        <f>'N-SEG PUB II'!F16</f>
        <v>248</v>
      </c>
      <c r="G186" s="152">
        <f>'N-SEG PUB II'!G16</f>
        <v>3224</v>
      </c>
      <c r="H186" s="152">
        <f>'N-SEG PUB II'!H16</f>
        <v>20</v>
      </c>
      <c r="I186" s="152">
        <f>'N-SEG PUB II'!I16</f>
        <v>260</v>
      </c>
      <c r="J186" s="152">
        <f>'N-SEG PUB II'!J16</f>
        <v>0</v>
      </c>
      <c r="K186" s="152">
        <f>'N-SEG PUB II'!K16</f>
        <v>0</v>
      </c>
      <c r="L186" s="152">
        <f>'N-SEG PUB II'!L16</f>
        <v>195</v>
      </c>
      <c r="M186" s="152">
        <f>'N-SEG PUB II'!M16</f>
        <v>2769</v>
      </c>
    </row>
    <row r="187" spans="1:13" ht="24" customHeight="1">
      <c r="A187" s="8" t="str">
        <f>'N-SEG PUB II'!B17</f>
        <v>EZEQUIEL HERNANDEZ BRAVO</v>
      </c>
      <c r="B187" s="34" t="str">
        <f>'N-SEG PUB II'!C17</f>
        <v>SEGURIDAD PUB.</v>
      </c>
      <c r="C187" s="34" t="str">
        <f>'N-SEG PUB II'!D17</f>
        <v>POLICIA</v>
      </c>
      <c r="D187" s="8" t="e">
        <f>'N-SEG PUB II'!#REF!</f>
        <v>#REF!</v>
      </c>
      <c r="E187" s="8">
        <f>'N-SEG PUB II'!E17</f>
        <v>13</v>
      </c>
      <c r="F187" s="152">
        <f>'N-SEG PUB II'!F17</f>
        <v>248</v>
      </c>
      <c r="G187" s="152">
        <f>'N-SEG PUB II'!G17</f>
        <v>3224</v>
      </c>
      <c r="H187" s="152">
        <f>'N-SEG PUB II'!H17</f>
        <v>20</v>
      </c>
      <c r="I187" s="152">
        <f>'N-SEG PUB II'!I17</f>
        <v>260</v>
      </c>
      <c r="J187" s="152">
        <f>'N-SEG PUB II'!J17</f>
        <v>0</v>
      </c>
      <c r="K187" s="152">
        <f>'N-SEG PUB II'!K17</f>
        <v>0</v>
      </c>
      <c r="L187" s="152">
        <f>'N-SEG PUB II'!L17</f>
        <v>195</v>
      </c>
      <c r="M187" s="152">
        <f>'N-SEG PUB II'!M17</f>
        <v>2769</v>
      </c>
    </row>
    <row r="188" spans="1:13" ht="24" customHeight="1">
      <c r="A188" s="8" t="str">
        <f>'N-SEG PUB III'!B8</f>
        <v>JULIETA B. MORALES QUINTERO</v>
      </c>
      <c r="B188" s="34" t="str">
        <f>'N-SEG PUB III'!C8</f>
        <v>SEGURIDAD PUB.</v>
      </c>
      <c r="C188" s="34" t="str">
        <f>'N-SEG PUB III'!D8</f>
        <v>POLICIA</v>
      </c>
      <c r="D188" s="8" t="e">
        <f>'N-SEG PUB III'!#REF!</f>
        <v>#REF!</v>
      </c>
      <c r="E188" s="8">
        <f>'N-SEG PUB III'!E8</f>
        <v>13</v>
      </c>
      <c r="F188" s="152">
        <f>'N-SEG PUB III'!F8</f>
        <v>248</v>
      </c>
      <c r="G188" s="152">
        <f>'N-SEG PUB III'!G8</f>
        <v>3224</v>
      </c>
      <c r="H188" s="152">
        <f>'N-SEG PUB III'!H8</f>
        <v>20</v>
      </c>
      <c r="I188" s="152">
        <f>'N-SEG PUB III'!I8</f>
        <v>260</v>
      </c>
      <c r="J188" s="152">
        <f>'N-SEG PUB III'!J8</f>
        <v>0</v>
      </c>
      <c r="K188" s="152">
        <f>'N-SEG PUB III'!K8</f>
        <v>0</v>
      </c>
      <c r="L188" s="152">
        <f>'N-SEG PUB III'!L8</f>
        <v>195</v>
      </c>
      <c r="M188" s="152">
        <f>'N-SEG PUB III'!M8</f>
        <v>2769</v>
      </c>
    </row>
    <row r="189" spans="1:13" ht="24" customHeight="1">
      <c r="A189" s="8" t="str">
        <f>'N-SEG PUB III'!B9</f>
        <v>IRMA LUISA PASAYE ACEVEDO</v>
      </c>
      <c r="B189" s="34" t="str">
        <f>'N-SEG PUB III'!C9</f>
        <v>SEGURIDAD PUB.</v>
      </c>
      <c r="C189" s="34" t="str">
        <f>'N-SEG PUB III'!D9</f>
        <v>POLICIA</v>
      </c>
      <c r="D189" s="8" t="e">
        <f>'N-SEG PUB III'!#REF!</f>
        <v>#REF!</v>
      </c>
      <c r="E189" s="8">
        <f>'N-SEG PUB III'!E9</f>
        <v>13</v>
      </c>
      <c r="F189" s="152">
        <f>'N-SEG PUB III'!F9</f>
        <v>248</v>
      </c>
      <c r="G189" s="152">
        <f>'N-SEG PUB III'!G9</f>
        <v>3224</v>
      </c>
      <c r="H189" s="152">
        <f>'N-SEG PUB III'!H9</f>
        <v>20</v>
      </c>
      <c r="I189" s="152">
        <f>'N-SEG PUB III'!I9</f>
        <v>260</v>
      </c>
      <c r="J189" s="152">
        <f>'N-SEG PUB III'!J9</f>
        <v>0</v>
      </c>
      <c r="K189" s="152">
        <f>'N-SEG PUB III'!K9</f>
        <v>0</v>
      </c>
      <c r="L189" s="152">
        <f>'N-SEG PUB III'!L9</f>
        <v>195</v>
      </c>
      <c r="M189" s="152">
        <f>'N-SEG PUB III'!M9</f>
        <v>2769</v>
      </c>
    </row>
    <row r="190" spans="1:13" ht="24" customHeight="1">
      <c r="A190" s="8" t="str">
        <f>'N-SEG PUB III'!B10</f>
        <v>ROBERTO ESCOTO PEREZ</v>
      </c>
      <c r="B190" s="34" t="str">
        <f>'N-SEG PUB III'!C10</f>
        <v>SEGURIDAD PUB.</v>
      </c>
      <c r="C190" s="34" t="str">
        <f>'N-SEG PUB III'!D10</f>
        <v>POLICIA</v>
      </c>
      <c r="D190" s="8" t="e">
        <f>'N-SEG PUB III'!#REF!</f>
        <v>#REF!</v>
      </c>
      <c r="E190" s="8">
        <f>'N-SEG PUB III'!E10</f>
        <v>13</v>
      </c>
      <c r="F190" s="152">
        <f>'N-SEG PUB III'!F10</f>
        <v>248</v>
      </c>
      <c r="G190" s="152">
        <f>'N-SEG PUB III'!G10</f>
        <v>3224</v>
      </c>
      <c r="H190" s="152">
        <f>'N-SEG PUB III'!H10</f>
        <v>20</v>
      </c>
      <c r="I190" s="152">
        <f>'N-SEG PUB III'!I10</f>
        <v>260</v>
      </c>
      <c r="J190" s="152">
        <f>'N-SEG PUB III'!J10</f>
        <v>0</v>
      </c>
      <c r="K190" s="152">
        <f>'N-SEG PUB III'!K10</f>
        <v>0</v>
      </c>
      <c r="L190" s="152">
        <f>'N-SEG PUB III'!L10</f>
        <v>195</v>
      </c>
      <c r="M190" s="152">
        <f>'N-SEG PUB III'!M10</f>
        <v>2769</v>
      </c>
    </row>
    <row r="191" spans="1:13" ht="24" customHeight="1">
      <c r="A191" s="8" t="str">
        <f>'N-SEG PUB III'!B11</f>
        <v>OSCAR CHAVARRIA PULIDO</v>
      </c>
      <c r="B191" s="34" t="str">
        <f>'N-SEG PUB III'!C11</f>
        <v>SEGURIDAD PUB.</v>
      </c>
      <c r="C191" s="34" t="str">
        <f>'N-SEG PUB III'!D11</f>
        <v>OFICIAL DARE</v>
      </c>
      <c r="D191" s="8" t="e">
        <f>'N-SEG PUB III'!#REF!</f>
        <v>#REF!</v>
      </c>
      <c r="E191" s="8">
        <f>'N-SEG PUB III'!E11</f>
        <v>13</v>
      </c>
      <c r="F191" s="152">
        <f>'N-SEG PUB III'!F11</f>
        <v>248</v>
      </c>
      <c r="G191" s="152">
        <f>'N-SEG PUB III'!G11</f>
        <v>3224</v>
      </c>
      <c r="H191" s="152">
        <f>'N-SEG PUB III'!H11</f>
        <v>20</v>
      </c>
      <c r="I191" s="152">
        <f>'N-SEG PUB III'!I11</f>
        <v>260</v>
      </c>
      <c r="J191" s="152">
        <f>'N-SEG PUB III'!J11</f>
        <v>0</v>
      </c>
      <c r="K191" s="152">
        <f>'N-SEG PUB III'!K11</f>
        <v>0</v>
      </c>
      <c r="L191" s="152">
        <f>'N-SEG PUB III'!L11</f>
        <v>195</v>
      </c>
      <c r="M191" s="152">
        <f>'N-SEG PUB III'!M11</f>
        <v>2769</v>
      </c>
    </row>
    <row r="192" spans="1:13" ht="24" customHeight="1">
      <c r="A192" s="8" t="str">
        <f>'N-SEG PUB III'!B12</f>
        <v>GABRIELA AYALA MELLADO</v>
      </c>
      <c r="B192" s="34" t="str">
        <f>'N-SEG PUB III'!C12</f>
        <v>SEGURIDAD PUB.</v>
      </c>
      <c r="C192" s="34" t="str">
        <f>'N-SEG PUB III'!D12</f>
        <v>POLICIA</v>
      </c>
      <c r="D192" s="8" t="e">
        <f>'N-SEG PUB III'!#REF!</f>
        <v>#REF!</v>
      </c>
      <c r="E192" s="8">
        <f>'N-SEG PUB III'!E12</f>
        <v>13</v>
      </c>
      <c r="F192" s="152">
        <f>'N-SEG PUB III'!F12</f>
        <v>248</v>
      </c>
      <c r="G192" s="152">
        <f>'N-SEG PUB III'!G12</f>
        <v>3224</v>
      </c>
      <c r="H192" s="152">
        <f>'N-SEG PUB III'!H12</f>
        <v>20</v>
      </c>
      <c r="I192" s="152">
        <f>'N-SEG PUB III'!I12</f>
        <v>260</v>
      </c>
      <c r="J192" s="152">
        <f>'N-SEG PUB III'!J12</f>
        <v>0</v>
      </c>
      <c r="K192" s="152">
        <f>'N-SEG PUB III'!K12</f>
        <v>0</v>
      </c>
      <c r="L192" s="152">
        <f>'N-SEG PUB III'!L12</f>
        <v>195</v>
      </c>
      <c r="M192" s="152">
        <f>'N-SEG PUB III'!M12</f>
        <v>2769</v>
      </c>
    </row>
    <row r="193" spans="1:13" ht="24" customHeight="1">
      <c r="A193" s="8" t="str">
        <f>'N-SEG PUB III'!B13</f>
        <v>GERARDO HERNANDEZ BRAVO</v>
      </c>
      <c r="B193" s="34" t="str">
        <f>'N-SEG PUB III'!C13</f>
        <v>SEGURIDAD PUB.</v>
      </c>
      <c r="C193" s="34" t="str">
        <f>'N-SEG PUB III'!D13</f>
        <v>POLICIA</v>
      </c>
      <c r="D193" s="8" t="e">
        <f>'N-SEG PUB III'!#REF!</f>
        <v>#REF!</v>
      </c>
      <c r="E193" s="8">
        <f>'N-SEG PUB III'!E13</f>
        <v>13</v>
      </c>
      <c r="F193" s="152">
        <f>'N-SEG PUB III'!F13</f>
        <v>248</v>
      </c>
      <c r="G193" s="152">
        <f>'N-SEG PUB III'!G13</f>
        <v>3224</v>
      </c>
      <c r="H193" s="152">
        <f>'N-SEG PUB III'!H13</f>
        <v>20</v>
      </c>
      <c r="I193" s="152">
        <f>'N-SEG PUB III'!I13</f>
        <v>260</v>
      </c>
      <c r="J193" s="152">
        <f>'N-SEG PUB III'!J13</f>
        <v>0</v>
      </c>
      <c r="K193" s="152">
        <f>'N-SEG PUB III'!K13</f>
        <v>0</v>
      </c>
      <c r="L193" s="152">
        <f>'N-SEG PUB III'!L13</f>
        <v>195</v>
      </c>
      <c r="M193" s="152">
        <f>'N-SEG PUB III'!M13</f>
        <v>2769</v>
      </c>
    </row>
    <row r="194" spans="1:13" ht="24" customHeight="1">
      <c r="A194" s="185" t="str">
        <f>'N-SEG PUB III'!B14</f>
        <v>RAMON PICHARDO CORONA</v>
      </c>
      <c r="B194" s="226" t="str">
        <f>'N-SEG PUB III'!C14</f>
        <v>SEGURIDAD PUB.</v>
      </c>
      <c r="C194" s="226" t="str">
        <f>'N-SEG PUB III'!D14</f>
        <v>POLICIA</v>
      </c>
      <c r="D194" s="185" t="e">
        <f>'N-SEG PUB III'!#REF!</f>
        <v>#REF!</v>
      </c>
      <c r="E194" s="186">
        <f>'N-SEG PUB III'!E14</f>
        <v>13</v>
      </c>
      <c r="F194" s="212">
        <f>'N-SEG PUB III'!F14</f>
        <v>248</v>
      </c>
      <c r="G194" s="212">
        <f>'N-SEG PUB III'!G14</f>
        <v>3224</v>
      </c>
      <c r="H194" s="212">
        <f>'N-SEG PUB III'!H14</f>
        <v>20</v>
      </c>
      <c r="I194" s="212">
        <f>'N-SEG PUB III'!I14</f>
        <v>260</v>
      </c>
      <c r="J194" s="212">
        <f>'N-SEG PUB III'!J14</f>
        <v>0</v>
      </c>
      <c r="K194" s="212">
        <f>'N-SEG PUB III'!K14</f>
        <v>0</v>
      </c>
      <c r="L194" s="212">
        <f>'N-SEG PUB III'!L14</f>
        <v>195</v>
      </c>
      <c r="M194" s="212">
        <f>'N-SEG PUB III'!M14</f>
        <v>2769</v>
      </c>
    </row>
    <row r="195" spans="1:13" ht="24" customHeight="1">
      <c r="A195" s="185" t="str">
        <f>'N-SEG PUB III'!B15</f>
        <v>JUAN SANDOVAL GARCIA</v>
      </c>
      <c r="B195" s="226" t="str">
        <f>'N-SEG PUB III'!C15</f>
        <v>SEGURIDAD PUB.</v>
      </c>
      <c r="C195" s="226" t="str">
        <f>'N-SEG PUB III'!D15</f>
        <v>POLICIA</v>
      </c>
      <c r="D195" s="185"/>
      <c r="E195" s="186">
        <f>'N-SEG PUB III'!E15</f>
        <v>13</v>
      </c>
      <c r="F195" s="212">
        <f>'N-SEG PUB III'!F15</f>
        <v>248</v>
      </c>
      <c r="G195" s="212">
        <f>'N-SEG PUB III'!G15</f>
        <v>3224</v>
      </c>
      <c r="H195" s="212"/>
      <c r="I195" s="212">
        <f>'N-SEG PUB III'!I15</f>
        <v>260</v>
      </c>
      <c r="J195" s="212"/>
      <c r="K195" s="212">
        <f>'N-SEG PUB III'!K15</f>
        <v>0</v>
      </c>
      <c r="L195" s="212">
        <f>'N-SEG PUB III'!L15</f>
        <v>195</v>
      </c>
      <c r="M195" s="212">
        <f>'N-SEG PUB III'!M15</f>
        <v>2769</v>
      </c>
    </row>
    <row r="196" spans="1:13" ht="24" customHeight="1">
      <c r="A196" s="185" t="str">
        <f>'N-SEG PUB III'!B16</f>
        <v>JOSE ROBERTO VALDOVINOS PICHARDO</v>
      </c>
      <c r="B196" s="226" t="str">
        <f>'N-SEG PUB III'!C16</f>
        <v>SEGURIDAD PUB.</v>
      </c>
      <c r="C196" s="226" t="str">
        <f>'N-SEG PUB III'!D16</f>
        <v>POLICIA</v>
      </c>
      <c r="D196" s="185"/>
      <c r="E196" s="186">
        <f>'N-SEG PUB III'!E16</f>
        <v>13</v>
      </c>
      <c r="F196" s="212">
        <f>'N-SEG PUB III'!F16</f>
        <v>248</v>
      </c>
      <c r="G196" s="212">
        <f>'N-SEG PUB III'!G16</f>
        <v>3224</v>
      </c>
      <c r="H196" s="212"/>
      <c r="I196" s="212">
        <f>'N-SEG PUB III'!I16</f>
        <v>260</v>
      </c>
      <c r="J196" s="212"/>
      <c r="K196" s="212">
        <f>'N-SEG PUB III'!K16</f>
        <v>0</v>
      </c>
      <c r="L196" s="212">
        <f>'N-SEG PUB III'!L16</f>
        <v>195</v>
      </c>
      <c r="M196" s="212">
        <f>'N-SEG PUB III'!M16</f>
        <v>2769</v>
      </c>
    </row>
    <row r="197" spans="1:13" ht="24" customHeight="1">
      <c r="A197" s="185" t="str">
        <f>'N-SEG PUB III'!B17</f>
        <v>FRANCISCO SANTILLAN PULIDO</v>
      </c>
      <c r="B197" s="226" t="str">
        <f>'N-SEG PUB III'!C17</f>
        <v>SEGURIDAD PUB.</v>
      </c>
      <c r="C197" s="226" t="str">
        <f>'N-SEG PUB III'!D17</f>
        <v>POLICIA</v>
      </c>
      <c r="D197" s="185"/>
      <c r="E197" s="186">
        <f>'N-SEG PUB III'!E17</f>
        <v>13</v>
      </c>
      <c r="F197" s="212">
        <f>'N-SEG PUB III'!F17</f>
        <v>248</v>
      </c>
      <c r="G197" s="212">
        <f>'N-SEG PUB III'!G17</f>
        <v>3224</v>
      </c>
      <c r="H197" s="212"/>
      <c r="I197" s="212">
        <f>'N-SEG PUB III'!I17</f>
        <v>260</v>
      </c>
      <c r="J197" s="212"/>
      <c r="K197" s="212">
        <f>'N-SEG PUB III'!K17</f>
        <v>0</v>
      </c>
      <c r="L197" s="212">
        <f>'N-SEG PUB III'!L17</f>
        <v>195</v>
      </c>
      <c r="M197" s="212">
        <f>'N-SEG PUB III'!M17</f>
        <v>2769</v>
      </c>
    </row>
    <row r="198" spans="1:13" ht="24" customHeight="1">
      <c r="A198" s="185" t="str">
        <f>'N-SEP PUBIV'!B8</f>
        <v>PABLO OMAR OROZCO CONTRERAS</v>
      </c>
      <c r="B198" s="226" t="str">
        <f>'N-SEP PUBIV'!C8</f>
        <v>SEGURIDAD PUB.</v>
      </c>
      <c r="C198" s="226" t="str">
        <f>'N-SEP PUBIV'!D8</f>
        <v>POLICIA</v>
      </c>
      <c r="D198" s="185"/>
      <c r="E198" s="186">
        <f>'N-SEP PUBIV'!E8</f>
        <v>13</v>
      </c>
      <c r="F198" s="212">
        <f>'N-SEP PUBIV'!F8</f>
        <v>248</v>
      </c>
      <c r="G198" s="212">
        <f>'N-SEP PUBIV'!G8</f>
        <v>3224</v>
      </c>
      <c r="H198" s="212"/>
      <c r="I198" s="212">
        <f>'N-SEP PUBIV'!I8</f>
        <v>260</v>
      </c>
      <c r="J198" s="212"/>
      <c r="K198" s="212">
        <f>'N-SEP PUBIV'!K8</f>
        <v>0</v>
      </c>
      <c r="L198" s="212">
        <f>'N-SEP PUBIV'!L8</f>
        <v>195</v>
      </c>
      <c r="M198" s="212">
        <f>'N-SEP PUBIV'!M8</f>
        <v>2769</v>
      </c>
    </row>
    <row r="199" spans="1:13" ht="24" customHeight="1">
      <c r="A199" s="185" t="str">
        <f>'N-SEP PUBIV'!B9</f>
        <v>JOSE MANUEL OROZCO CONTRERAS</v>
      </c>
      <c r="B199" s="226" t="str">
        <f>'N-SEP PUBIV'!C9</f>
        <v>SEGURIDAD PUB.</v>
      </c>
      <c r="C199" s="226" t="str">
        <f>'N-SEP PUBIV'!D9</f>
        <v>POLICIA</v>
      </c>
      <c r="D199" s="185"/>
      <c r="E199" s="186">
        <f>'N-SEP PUBIV'!E9</f>
        <v>13</v>
      </c>
      <c r="F199" s="212">
        <f>'N-SEP PUBIV'!F9</f>
        <v>248</v>
      </c>
      <c r="G199" s="212">
        <f>'N-SEP PUBIV'!G9</f>
        <v>3224</v>
      </c>
      <c r="H199" s="212"/>
      <c r="I199" s="212">
        <f>'N-SEP PUBIV'!I9</f>
        <v>260</v>
      </c>
      <c r="J199" s="212"/>
      <c r="K199" s="212">
        <f>'N-SEP PUBIV'!K9</f>
        <v>0</v>
      </c>
      <c r="L199" s="212">
        <f>'N-SEP PUBIV'!L9</f>
        <v>195</v>
      </c>
      <c r="M199" s="212">
        <f>'N-SEP PUBIV'!M9</f>
        <v>2769</v>
      </c>
    </row>
    <row r="200" spans="1:13" ht="24" customHeight="1">
      <c r="A200" s="185" t="str">
        <f>'N-SEP PUBIV'!B10</f>
        <v>FRANCISCO NEGRETE CISNEROS</v>
      </c>
      <c r="B200" s="226" t="str">
        <f>'N-SEP PUBIV'!C10</f>
        <v>SEGURIDAD PUB.</v>
      </c>
      <c r="C200" s="226" t="str">
        <f>'N-SEP PUBIV'!D10</f>
        <v>POLICIA</v>
      </c>
      <c r="D200" s="185" t="e">
        <f>'N-SEP PUBIV'!#REF!</f>
        <v>#REF!</v>
      </c>
      <c r="E200" s="186">
        <f>'N-SEP PUBIV'!E10</f>
        <v>13</v>
      </c>
      <c r="F200" s="212">
        <f>'N-SEP PUBIV'!F10</f>
        <v>248</v>
      </c>
      <c r="G200" s="212">
        <f>'N-SEP PUBIV'!G10</f>
        <v>3224</v>
      </c>
      <c r="H200" s="212">
        <f>'N-SEP PUBIV'!H10</f>
        <v>20</v>
      </c>
      <c r="I200" s="212">
        <f>'N-SEP PUBIV'!I10</f>
        <v>260</v>
      </c>
      <c r="J200" s="212">
        <f>'N-SEP PUBIV'!J10</f>
        <v>0</v>
      </c>
      <c r="K200" s="212">
        <f>'N-SEP PUBIV'!K10</f>
        <v>0</v>
      </c>
      <c r="L200" s="212">
        <f>'N-SEP PUBIV'!L10</f>
        <v>195</v>
      </c>
      <c r="M200" s="212">
        <f>'N-SEP PUBIV'!M10</f>
        <v>2769</v>
      </c>
    </row>
    <row r="201" spans="1:13" ht="24" customHeight="1">
      <c r="A201" s="62" t="str">
        <f>'N-SEP PUBIV'!B11</f>
        <v>JORGE ARMANDO PICHARDO VALDIVINOS</v>
      </c>
      <c r="B201" s="77" t="str">
        <f>'N-SEP PUBIV'!C11</f>
        <v>SEGURIDAD PUB.</v>
      </c>
      <c r="C201" s="77" t="str">
        <f>'N-SEP PUBIV'!D11</f>
        <v>POLICIA</v>
      </c>
      <c r="D201" s="62" t="e">
        <f>'N-SEP PUBIV'!#REF!</f>
        <v>#REF!</v>
      </c>
      <c r="E201" s="62">
        <f>'N-SEP PUBIV'!E11</f>
        <v>13</v>
      </c>
      <c r="F201" s="182">
        <f>'N-SEP PUBIV'!F11</f>
        <v>248</v>
      </c>
      <c r="G201" s="182">
        <f>'N-SEP PUBIV'!G11</f>
        <v>3224</v>
      </c>
      <c r="H201" s="182">
        <f>'N-SEP PUBIV'!H11</f>
        <v>20</v>
      </c>
      <c r="I201" s="182">
        <f>'N-SEP PUBIV'!I11</f>
        <v>260</v>
      </c>
      <c r="J201" s="182">
        <f>'N-SEP PUBIV'!J11</f>
        <v>0</v>
      </c>
      <c r="K201" s="182">
        <f>'N-SEP PUBIV'!K11</f>
        <v>0</v>
      </c>
      <c r="L201" s="182">
        <f>'N-SEP PUBIV'!L11</f>
        <v>195</v>
      </c>
      <c r="M201" s="182">
        <f>'N-SEP PUBIV'!M11</f>
        <v>2769</v>
      </c>
    </row>
    <row r="202" spans="1:13" ht="24" customHeight="1">
      <c r="A202" s="62" t="str">
        <f>'N-SEP PUBIV'!B12</f>
        <v>ALEJANDRO RAFAEL ORTEGA VALENCIA</v>
      </c>
      <c r="B202" s="77" t="str">
        <f>'N-SEP PUBIV'!C12</f>
        <v>SEGURIDAD PUB.</v>
      </c>
      <c r="C202" s="77" t="str">
        <f>'N-SEP PUBIV'!D12</f>
        <v>POLICIA</v>
      </c>
      <c r="D202" s="62" t="e">
        <f>'N-SEP PUBIV'!#REF!</f>
        <v>#REF!</v>
      </c>
      <c r="E202" s="62">
        <f>'N-SEP PUBIV'!E12</f>
        <v>13</v>
      </c>
      <c r="F202" s="182">
        <f>'N-SEP PUBIV'!F12</f>
        <v>248</v>
      </c>
      <c r="G202" s="182">
        <f>'N-SEP PUBIV'!G12</f>
        <v>3224</v>
      </c>
      <c r="H202" s="182">
        <f>'N-SEP PUBIV'!H12</f>
        <v>20</v>
      </c>
      <c r="I202" s="182">
        <f>'N-SEP PUBIV'!I12</f>
        <v>260</v>
      </c>
      <c r="J202" s="182">
        <f>'N-SEP PUBIV'!J12</f>
        <v>0</v>
      </c>
      <c r="K202" s="182">
        <f>'N-SEP PUBIV'!K12</f>
        <v>0</v>
      </c>
      <c r="L202" s="182">
        <f>'N-SEP PUBIV'!L12</f>
        <v>195</v>
      </c>
      <c r="M202" s="182">
        <f>'N-SEP PUBIV'!M12</f>
        <v>2769</v>
      </c>
    </row>
    <row r="203" spans="1:13" ht="24" customHeight="1">
      <c r="A203" s="62" t="str">
        <f>'N-SEP PUBIV'!B13</f>
        <v>JOSE DE JESUS VALENCIA VILLA</v>
      </c>
      <c r="B203" s="77" t="str">
        <f>'N-SEP PUBIV'!C13</f>
        <v>SEGURIDAD PUB.</v>
      </c>
      <c r="C203" s="77" t="str">
        <f>'N-SEP PUBIV'!D13</f>
        <v>POLICIA</v>
      </c>
      <c r="D203" s="62" t="e">
        <f>'N-SEP PUBIV'!#REF!</f>
        <v>#REF!</v>
      </c>
      <c r="E203" s="62">
        <f>'N-SEP PUBIV'!E13</f>
        <v>13</v>
      </c>
      <c r="F203" s="182">
        <f>'N-SEP PUBIV'!F13</f>
        <v>248</v>
      </c>
      <c r="G203" s="182">
        <f>'N-SEP PUBIV'!G13</f>
        <v>3224</v>
      </c>
      <c r="H203" s="182">
        <f>'N-SEP PUBIV'!H13</f>
        <v>20</v>
      </c>
      <c r="I203" s="182">
        <f>'N-SEP PUBIV'!I13</f>
        <v>260</v>
      </c>
      <c r="J203" s="182">
        <f>'N-SEP PUBIV'!J13</f>
        <v>0</v>
      </c>
      <c r="K203" s="182">
        <f>'N-SEP PUBIV'!K13</f>
        <v>0</v>
      </c>
      <c r="L203" s="182">
        <f>'N-SEP PUBIV'!L13</f>
        <v>0</v>
      </c>
      <c r="M203" s="182">
        <f>'N-SEP PUBIV'!M13</f>
        <v>2964</v>
      </c>
    </row>
    <row r="204" spans="1:13" ht="24" customHeight="1">
      <c r="A204" s="62" t="str">
        <f>'N-SEP PUBIV'!B14</f>
        <v>JOSE LUIS MANZO MORENO</v>
      </c>
      <c r="B204" s="77" t="str">
        <f>'N-SEP PUBIV'!C14</f>
        <v>SEGURIDAD PUB.</v>
      </c>
      <c r="C204" s="77" t="str">
        <f>'N-SEP PUBIV'!D14</f>
        <v>POLICIA</v>
      </c>
      <c r="D204" s="62" t="e">
        <f>'N-SEP PUBIV'!#REF!</f>
        <v>#REF!</v>
      </c>
      <c r="E204" s="62">
        <f>'N-SEP PUBIV'!E14</f>
        <v>13</v>
      </c>
      <c r="F204" s="182">
        <f>'N-SEP PUBIV'!F14</f>
        <v>248</v>
      </c>
      <c r="G204" s="182">
        <f>'N-SEP PUBIV'!G14</f>
        <v>3224</v>
      </c>
      <c r="H204" s="182">
        <f>'N-SEP PUBIV'!H14</f>
        <v>20</v>
      </c>
      <c r="I204" s="182">
        <f>'N-SEP PUBIV'!I14</f>
        <v>260</v>
      </c>
      <c r="J204" s="182">
        <f>'N-SEP PUBIV'!J14</f>
        <v>0</v>
      </c>
      <c r="K204" s="182">
        <f>'N-SEP PUBIV'!K14</f>
        <v>0</v>
      </c>
      <c r="L204" s="182">
        <f>'N-SEP PUBIV'!L14</f>
        <v>0</v>
      </c>
      <c r="M204" s="182">
        <f>'N-SEP PUBIV'!M14</f>
        <v>2964</v>
      </c>
    </row>
    <row r="205" spans="1:13" ht="24" customHeight="1">
      <c r="A205" s="62" t="str">
        <f>'N-SEP PUBIV'!B15</f>
        <v>JOSE VICTORIA PLASENCIA</v>
      </c>
      <c r="B205" s="77" t="str">
        <f>'N-SEP PUBIV'!C15</f>
        <v>SEGURIDAD PUB.</v>
      </c>
      <c r="C205" s="77" t="str">
        <f>'N-SEP PUBIV'!D15</f>
        <v>POLICIA</v>
      </c>
      <c r="D205" s="62" t="e">
        <f>'N-SEP PUBIV'!#REF!</f>
        <v>#REF!</v>
      </c>
      <c r="E205" s="62">
        <f>'N-SEP PUBIV'!E15</f>
        <v>13</v>
      </c>
      <c r="F205" s="182">
        <f>'N-SEP PUBIV'!F15</f>
        <v>248</v>
      </c>
      <c r="G205" s="182">
        <f>'N-SEP PUBIV'!G15</f>
        <v>3224</v>
      </c>
      <c r="H205" s="182">
        <f>'N-SEP PUBIV'!H15</f>
        <v>20</v>
      </c>
      <c r="I205" s="182">
        <f>'N-SEP PUBIV'!I15</f>
        <v>260</v>
      </c>
      <c r="J205" s="182">
        <f>'N-SEP PUBIV'!J15</f>
        <v>0</v>
      </c>
      <c r="K205" s="182">
        <f>'N-SEP PUBIV'!K15</f>
        <v>0</v>
      </c>
      <c r="L205" s="182">
        <f>'N-SEP PUBIV'!L15</f>
        <v>0</v>
      </c>
      <c r="M205" s="182">
        <f>'N-SEP PUBIV'!M15</f>
        <v>2964</v>
      </c>
    </row>
    <row r="206" spans="1:13" ht="24" customHeight="1">
      <c r="A206" s="62" t="str">
        <f>'N-SEP PUBIV'!B16</f>
        <v>RAUL CEJA AGUILAR</v>
      </c>
      <c r="B206" s="77" t="str">
        <f>'N-SEP PUBIV'!C16</f>
        <v>SEGURIDAD PUB.</v>
      </c>
      <c r="C206" s="77" t="str">
        <f>'N-SEP PUBIV'!D16</f>
        <v>POLICIA</v>
      </c>
      <c r="D206" s="62" t="e">
        <f>'N-SEP PUBIV'!#REF!</f>
        <v>#REF!</v>
      </c>
      <c r="E206" s="62">
        <f>'N-SEP PUBIV'!E16</f>
        <v>13</v>
      </c>
      <c r="F206" s="182">
        <f>'N-SEP PUBIV'!F16</f>
        <v>248</v>
      </c>
      <c r="G206" s="182">
        <f>'N-SEP PUBIV'!G16</f>
        <v>3224</v>
      </c>
      <c r="H206" s="182">
        <f>'N-SEP PUBIV'!H16</f>
        <v>20</v>
      </c>
      <c r="I206" s="182">
        <f>'N-SEP PUBIV'!I16</f>
        <v>260</v>
      </c>
      <c r="J206" s="182">
        <f>'N-SEP PUBIV'!J16</f>
        <v>0</v>
      </c>
      <c r="K206" s="182">
        <f>'N-SEP PUBIV'!K16</f>
        <v>0</v>
      </c>
      <c r="L206" s="182">
        <f>'N-SEP PUBIV'!L16</f>
        <v>0</v>
      </c>
      <c r="M206" s="182">
        <f>'N-SEP PUBIV'!M16</f>
        <v>2964</v>
      </c>
    </row>
    <row r="207" spans="1:13" ht="24" customHeight="1">
      <c r="A207" s="62" t="str">
        <f>'PROT CIVIL'!B8</f>
        <v>CESAR OCTAVIO SOLORIO ALCARAZ</v>
      </c>
      <c r="B207" s="77" t="str">
        <f>'PROT CIVIL'!C8</f>
        <v>SEGURIDAD PUB.</v>
      </c>
      <c r="C207" s="81" t="str">
        <f>'PROT CIVIL'!D8</f>
        <v>DIRECTOR PROTECCION CIVIL Y SERVICIOS MEDICOS</v>
      </c>
      <c r="D207" s="62" t="e">
        <f>'PROT CIVIL'!#REF!</f>
        <v>#REF!</v>
      </c>
      <c r="E207" s="62">
        <f>'PROT CIVIL'!E8</f>
        <v>13</v>
      </c>
      <c r="F207" s="182">
        <f>'PROT CIVIL'!F8</f>
        <v>422</v>
      </c>
      <c r="G207" s="182">
        <f>'PROT CIVIL'!G8</f>
        <v>5486</v>
      </c>
      <c r="H207" s="182">
        <f>'PROT CIVIL'!H8</f>
        <v>54</v>
      </c>
      <c r="I207" s="182">
        <f>'PROT CIVIL'!I8</f>
        <v>702</v>
      </c>
      <c r="J207" s="182">
        <f>'PROT CIVIL'!J8</f>
        <v>0</v>
      </c>
      <c r="K207" s="182">
        <f>'PROT CIVIL'!K8</f>
        <v>0</v>
      </c>
      <c r="L207" s="182">
        <f>'PROT CIVIL'!L8</f>
        <v>0</v>
      </c>
      <c r="M207" s="182">
        <f>'PROT CIVIL'!M8</f>
        <v>4784</v>
      </c>
    </row>
    <row r="208" spans="1:13" ht="24" customHeight="1">
      <c r="A208" s="62" t="str">
        <f>'PROT CIVIL'!B9</f>
        <v>SALVADOR DIAZ CARDENAS</v>
      </c>
      <c r="B208" s="77" t="str">
        <f>'PROT CIVIL'!C9</f>
        <v>SEGURIDAD PUB.</v>
      </c>
      <c r="C208" s="77" t="str">
        <f>'PROT CIVIL'!D9</f>
        <v>PROT. CIVIL</v>
      </c>
      <c r="D208" s="62" t="e">
        <f>'PROT CIVIL'!#REF!</f>
        <v>#REF!</v>
      </c>
      <c r="E208" s="62">
        <f>'PROT CIVIL'!E9</f>
        <v>13</v>
      </c>
      <c r="F208" s="182">
        <f>'PROT CIVIL'!F9</f>
        <v>191</v>
      </c>
      <c r="G208" s="182">
        <f>'PROT CIVIL'!G9</f>
        <v>2483</v>
      </c>
      <c r="H208" s="182">
        <f>'PROT CIVIL'!H9</f>
        <v>4</v>
      </c>
      <c r="I208" s="182">
        <f>'PROT CIVIL'!I9</f>
        <v>52</v>
      </c>
      <c r="J208" s="182">
        <f>'PROT CIVIL'!J9</f>
        <v>0</v>
      </c>
      <c r="K208" s="182">
        <f>'PROT CIVIL'!K9</f>
        <v>0</v>
      </c>
      <c r="L208" s="182">
        <f>'PROT CIVIL'!L9</f>
        <v>145</v>
      </c>
      <c r="M208" s="182">
        <f>'PROT CIVIL'!M9</f>
        <v>2286</v>
      </c>
    </row>
    <row r="209" spans="1:13" ht="24" customHeight="1">
      <c r="A209" s="62" t="str">
        <f>'PROT CIVIL'!B10</f>
        <v>JOSE GUADALUPE MACIAS VALENCIA</v>
      </c>
      <c r="B209" s="77" t="str">
        <f>'PROT CIVIL'!C10</f>
        <v>SEGURIDAD PUB.</v>
      </c>
      <c r="C209" s="77" t="str">
        <f>'PROT CIVIL'!D10</f>
        <v>PROT. CIVIL</v>
      </c>
      <c r="D209" s="62"/>
      <c r="E209" s="62">
        <f>'PROT CIVIL'!E10</f>
        <v>13</v>
      </c>
      <c r="F209" s="182">
        <f>'PROT CIVIL'!F10</f>
        <v>191</v>
      </c>
      <c r="G209" s="182">
        <f>'PROT CIVIL'!G10</f>
        <v>2483</v>
      </c>
      <c r="H209" s="182">
        <f>'PROT CIVIL'!H10</f>
        <v>4</v>
      </c>
      <c r="I209" s="182">
        <f>'PROT CIVIL'!I10</f>
        <v>52</v>
      </c>
      <c r="J209" s="182">
        <f>'PROT CIVIL'!J10</f>
        <v>0</v>
      </c>
      <c r="K209" s="182">
        <f>'PROT CIVIL'!K10</f>
        <v>0</v>
      </c>
      <c r="L209" s="182">
        <f>'PROT CIVIL'!L10</f>
        <v>145</v>
      </c>
      <c r="M209" s="182">
        <f>'PROT CIVIL'!M10</f>
        <v>2286</v>
      </c>
    </row>
    <row r="210" spans="1:13" ht="24" customHeight="1">
      <c r="A210" s="62" t="str">
        <f>'PROT CIVIL'!B11</f>
        <v>MIGUEL ANGEL LUPIAN ALVAREZ</v>
      </c>
      <c r="B210" s="77" t="str">
        <f>'PROT CIVIL'!C11</f>
        <v>SEGURIDAD PUB.</v>
      </c>
      <c r="C210" s="77" t="str">
        <f>'PROT CIVIL'!D11</f>
        <v>PROT. CIVIL</v>
      </c>
      <c r="D210" s="62" t="e">
        <f>'PROT CIVIL'!#REF!</f>
        <v>#REF!</v>
      </c>
      <c r="E210" s="62">
        <f>'PROT CIVIL'!E11</f>
        <v>13</v>
      </c>
      <c r="F210" s="182">
        <f>'PROT CIVIL'!F11</f>
        <v>191</v>
      </c>
      <c r="G210" s="182">
        <f>'PROT CIVIL'!G11</f>
        <v>2483</v>
      </c>
      <c r="H210" s="182">
        <f>'PROT CIVIL'!H11</f>
        <v>4</v>
      </c>
      <c r="I210" s="182">
        <f>'PROT CIVIL'!I11</f>
        <v>52</v>
      </c>
      <c r="J210" s="182">
        <f>'PROT CIVIL'!J11</f>
        <v>0</v>
      </c>
      <c r="K210" s="182">
        <f>'PROT CIVIL'!K11</f>
        <v>0</v>
      </c>
      <c r="L210" s="182">
        <f>'PROT CIVIL'!L11</f>
        <v>145</v>
      </c>
      <c r="M210" s="182">
        <f>'PROT CIVIL'!M11</f>
        <v>2286</v>
      </c>
    </row>
    <row r="211" spans="1:13" ht="24" customHeight="1">
      <c r="A211" s="62" t="str">
        <f>'PROT CIVIL'!B12</f>
        <v>PEDRO GONZALEZ CORTES</v>
      </c>
      <c r="B211" s="77" t="str">
        <f>'PROT CIVIL'!C12</f>
        <v>SEGURIDAD PUB.</v>
      </c>
      <c r="C211" s="77" t="str">
        <f>'PROT CIVIL'!D12</f>
        <v>PROT. CIVIL (ASILO)</v>
      </c>
      <c r="D211" s="62" t="e">
        <f>'PROT CIVIL'!#REF!</f>
        <v>#REF!</v>
      </c>
      <c r="E211" s="62">
        <f>'PROT CIVIL'!E12</f>
        <v>13</v>
      </c>
      <c r="F211" s="182">
        <f>'PROT CIVIL'!F12</f>
        <v>191</v>
      </c>
      <c r="G211" s="182">
        <f>'PROT CIVIL'!G12</f>
        <v>2483</v>
      </c>
      <c r="H211" s="182">
        <f>'PROT CIVIL'!H12</f>
        <v>4</v>
      </c>
      <c r="I211" s="182">
        <f>'PROT CIVIL'!I12</f>
        <v>52</v>
      </c>
      <c r="J211" s="182">
        <f>'PROT CIVIL'!J12</f>
        <v>0</v>
      </c>
      <c r="K211" s="182">
        <f>'PROT CIVIL'!K12</f>
        <v>0</v>
      </c>
      <c r="L211" s="182">
        <f>'PROT CIVIL'!L12</f>
        <v>145</v>
      </c>
      <c r="M211" s="182">
        <f>'PROT CIVIL'!M12</f>
        <v>2286</v>
      </c>
    </row>
    <row r="212" spans="1:13" ht="24" customHeight="1">
      <c r="A212" s="62" t="str">
        <f>'PROT CIVIL'!B13</f>
        <v>ISRAEL SANCHEZ VEGA</v>
      </c>
      <c r="B212" s="77" t="str">
        <f>'PROT CIVIL'!C13</f>
        <v>SEGURIDAD PUB.</v>
      </c>
      <c r="C212" s="77" t="str">
        <f>'PROT CIVIL'!D13</f>
        <v>PROT. CIVIL</v>
      </c>
      <c r="D212" s="62" t="e">
        <f>'PROT CIVIL'!#REF!</f>
        <v>#REF!</v>
      </c>
      <c r="E212" s="62">
        <f>'PROT CIVIL'!E13</f>
        <v>13</v>
      </c>
      <c r="F212" s="182">
        <f>'PROT CIVIL'!F13</f>
        <v>191</v>
      </c>
      <c r="G212" s="182">
        <f>'PROT CIVIL'!G13</f>
        <v>2483</v>
      </c>
      <c r="H212" s="182">
        <f>'PROT CIVIL'!H13</f>
        <v>4</v>
      </c>
      <c r="I212" s="182">
        <f>'PROT CIVIL'!I13</f>
        <v>52</v>
      </c>
      <c r="J212" s="182">
        <f>'PROT CIVIL'!J13</f>
        <v>0</v>
      </c>
      <c r="K212" s="182">
        <f>'PROT CIVIL'!K13</f>
        <v>0</v>
      </c>
      <c r="L212" s="182">
        <f>'PROT CIVIL'!L13</f>
        <v>145</v>
      </c>
      <c r="M212" s="182">
        <f>'PROT CIVIL'!M13</f>
        <v>2286</v>
      </c>
    </row>
    <row r="213" spans="1:13" ht="24" customHeight="1">
      <c r="A213" s="62" t="str">
        <f>'PROT CIVIL'!B14</f>
        <v>SERGIO MONTIEL CORONA</v>
      </c>
      <c r="B213" s="77" t="str">
        <f>'PROT CIVIL'!C14</f>
        <v>SEGURIDAD PUB.</v>
      </c>
      <c r="C213" s="77" t="str">
        <f>'PROT CIVIL'!D14</f>
        <v>AUX. PROT. CIVIL</v>
      </c>
      <c r="D213" s="62" t="e">
        <f>'PROT CIVIL'!#REF!</f>
        <v>#REF!</v>
      </c>
      <c r="E213" s="62">
        <f>'PROT CIVIL'!E14</f>
        <v>13</v>
      </c>
      <c r="F213" s="182">
        <f>'PROT CIVIL'!F14</f>
        <v>80</v>
      </c>
      <c r="G213" s="182">
        <f>'PROT CIVIL'!G14</f>
        <v>1040</v>
      </c>
      <c r="H213" s="182">
        <f>'PROT CIVIL'!H14</f>
        <v>0</v>
      </c>
      <c r="I213" s="182">
        <f>'PROT CIVIL'!I14</f>
        <v>0</v>
      </c>
      <c r="J213" s="182">
        <f>'PROT CIVIL'!J14</f>
        <v>7</v>
      </c>
      <c r="K213" s="182">
        <f>'PROT CIVIL'!K14</f>
        <v>91</v>
      </c>
      <c r="L213" s="182">
        <f>'PROT CIVIL'!L14</f>
        <v>50</v>
      </c>
      <c r="M213" s="182">
        <f>'PROT CIVIL'!M14</f>
        <v>1081</v>
      </c>
    </row>
    <row r="214" spans="1:13" ht="24" customHeight="1">
      <c r="A214" s="62" t="str">
        <f>'PROT CIVIL'!B15</f>
        <v>MARTHA ELENA GARCIA NEGRETE</v>
      </c>
      <c r="B214" s="77" t="str">
        <f>'PROT CIVIL'!C15</f>
        <v>SEGURIDAD PUB.</v>
      </c>
      <c r="C214" s="77" t="str">
        <f>'PROT CIVIL'!D15</f>
        <v>AUX ELEMENTO PROT CIVIL</v>
      </c>
      <c r="D214" s="62" t="e">
        <f>'PROT CIVIL'!#REF!</f>
        <v>#REF!</v>
      </c>
      <c r="E214" s="62">
        <f>'PROT CIVIL'!E15</f>
        <v>13</v>
      </c>
      <c r="F214" s="182">
        <f>'PROT CIVIL'!F15</f>
        <v>80</v>
      </c>
      <c r="G214" s="182">
        <f>'PROT CIVIL'!G15</f>
        <v>1040</v>
      </c>
      <c r="H214" s="182">
        <f>'PROT CIVIL'!H15</f>
        <v>0</v>
      </c>
      <c r="I214" s="182">
        <f>'PROT CIVIL'!I15</f>
        <v>0</v>
      </c>
      <c r="J214" s="182">
        <f>'PROT CIVIL'!J15</f>
        <v>7</v>
      </c>
      <c r="K214" s="182">
        <f>'PROT CIVIL'!K15</f>
        <v>91</v>
      </c>
      <c r="L214" s="182">
        <f>'PROT CIVIL'!L15</f>
        <v>50</v>
      </c>
      <c r="M214" s="182">
        <f>'PROT CIVIL'!M15</f>
        <v>1081</v>
      </c>
    </row>
    <row r="215" spans="1:13" ht="24" customHeight="1">
      <c r="A215" s="62" t="str">
        <f>'PROT CIVIL'!B16</f>
        <v>GIOVANNA SANCHEZ GONZALEZ</v>
      </c>
      <c r="B215" s="77" t="str">
        <f>'PROT CIVIL'!C16</f>
        <v>SEGURIDAD PUB.</v>
      </c>
      <c r="C215" s="77" t="str">
        <f>'PROT CIVIL'!D16</f>
        <v>AUX ELEMENTO PROT CIVIL</v>
      </c>
      <c r="D215" s="62" t="e">
        <f>'PROT CIVIL'!#REF!</f>
        <v>#REF!</v>
      </c>
      <c r="E215" s="62">
        <f>'PROT CIVIL'!E16</f>
        <v>13</v>
      </c>
      <c r="F215" s="182">
        <f>'PROT CIVIL'!F16</f>
        <v>80</v>
      </c>
      <c r="G215" s="182">
        <f>'PROT CIVIL'!G16</f>
        <v>1040</v>
      </c>
      <c r="H215" s="182">
        <f>'PROT CIVIL'!H16</f>
        <v>0</v>
      </c>
      <c r="I215" s="182">
        <f>'PROT CIVIL'!I16</f>
        <v>0</v>
      </c>
      <c r="J215" s="182">
        <f>'PROT CIVIL'!J16</f>
        <v>7</v>
      </c>
      <c r="K215" s="182">
        <f>'PROT CIVIL'!K16</f>
        <v>91</v>
      </c>
      <c r="L215" s="182">
        <f>'PROT CIVIL'!L16</f>
        <v>0</v>
      </c>
      <c r="M215" s="182">
        <f>'PROT CIVIL'!M16</f>
        <v>1131</v>
      </c>
    </row>
    <row r="216" spans="1:13" ht="24" customHeight="1">
      <c r="A216" s="62" t="str">
        <f>'PROT CIVIL'!B17</f>
        <v>FERNADO FLORES ZAMORA</v>
      </c>
      <c r="B216" s="77" t="str">
        <f>'PROT CIVIL'!C17</f>
        <v>SEGURIDAD PUB.</v>
      </c>
      <c r="C216" s="77" t="str">
        <f>'PROT CIVIL'!D17</f>
        <v>MEDICO PROT.CIV.</v>
      </c>
      <c r="D216" s="62" t="e">
        <f>'PROT CIVIL'!#REF!</f>
        <v>#REF!</v>
      </c>
      <c r="E216" s="62">
        <f>'PROT CIVIL'!E17</f>
        <v>13</v>
      </c>
      <c r="F216" s="182">
        <f>'PROT CIVIL'!F17</f>
        <v>362</v>
      </c>
      <c r="G216" s="182">
        <f>'PROT CIVIL'!G17</f>
        <v>4706</v>
      </c>
      <c r="H216" s="182">
        <f>'PROT CIVIL'!H17</f>
        <v>42</v>
      </c>
      <c r="I216" s="182">
        <f>'PROT CIVIL'!I17</f>
        <v>546</v>
      </c>
      <c r="J216" s="182">
        <f>'PROT CIVIL'!J17</f>
        <v>0</v>
      </c>
      <c r="K216" s="182">
        <f>'PROT CIVIL'!K17</f>
        <v>0</v>
      </c>
      <c r="L216" s="182">
        <f>'PROT CIVIL'!L17</f>
        <v>294</v>
      </c>
      <c r="M216" s="182">
        <f>'PROT CIVIL'!M17</f>
        <v>3866</v>
      </c>
    </row>
    <row r="217" spans="1:13" ht="24" customHeight="1">
      <c r="A217" s="62" t="str">
        <f>'PROT CIVIL'!B18</f>
        <v>ROBERTO GONZALEZ DOMINGUEZ</v>
      </c>
      <c r="B217" s="77" t="str">
        <f>'PROT CIVIL'!C18</f>
        <v>SEGURIDAD PUB.</v>
      </c>
      <c r="C217" s="77" t="str">
        <f>'PROT CIVIL'!D18</f>
        <v>ENFERMERO</v>
      </c>
      <c r="D217" s="62" t="e">
        <f>'PROT CIVIL'!#REF!</f>
        <v>#REF!</v>
      </c>
      <c r="E217" s="62">
        <f>'PROT CIVIL'!E18</f>
        <v>13</v>
      </c>
      <c r="F217" s="182">
        <f>'PROT CIVIL'!F18</f>
        <v>226</v>
      </c>
      <c r="G217" s="182">
        <f>'PROT CIVIL'!G18</f>
        <v>2938</v>
      </c>
      <c r="H217" s="182">
        <f>'PROT CIVIL'!H18</f>
        <v>19</v>
      </c>
      <c r="I217" s="182">
        <f>'PROT CIVIL'!I18</f>
        <v>247</v>
      </c>
      <c r="J217" s="182">
        <f>'PROT CIVIL'!J18</f>
        <v>0</v>
      </c>
      <c r="K217" s="182">
        <f>'PROT CIVIL'!K18</f>
        <v>0</v>
      </c>
      <c r="L217" s="182">
        <f>'PROT CIVIL'!L18</f>
        <v>0</v>
      </c>
      <c r="M217" s="182">
        <f>'PROT CIVIL'!M18</f>
        <v>2691</v>
      </c>
    </row>
    <row r="218" spans="1:13" ht="24" customHeight="1">
      <c r="A218" s="185" t="str">
        <f>TRANSITO!B8</f>
        <v>JOSE MANUEL SANCHEZ ZAMORA</v>
      </c>
      <c r="B218" s="226" t="str">
        <f>TRANSITO!C8</f>
        <v>SEGURIDAD PUB.</v>
      </c>
      <c r="C218" s="226" t="str">
        <f>TRANSITO!D8</f>
        <v>POLICIA VIAL</v>
      </c>
      <c r="D218" s="185" t="e">
        <f>TRANSITO!#REF!</f>
        <v>#REF!</v>
      </c>
      <c r="E218" s="186">
        <f>TRANSITO!E8</f>
        <v>13</v>
      </c>
      <c r="F218" s="212">
        <f>TRANSITO!F8</f>
        <v>145</v>
      </c>
      <c r="G218" s="212">
        <f>TRANSITO!G8</f>
        <v>1885</v>
      </c>
      <c r="H218" s="212">
        <f>TRANSITO!H8</f>
        <v>0</v>
      </c>
      <c r="I218" s="212">
        <f>TRANSITO!I8</f>
        <v>0</v>
      </c>
      <c r="J218" s="212">
        <f>TRANSITO!J8</f>
        <v>3</v>
      </c>
      <c r="K218" s="212">
        <f>TRANSITO!K8</f>
        <v>39</v>
      </c>
      <c r="L218" s="237">
        <v>0</v>
      </c>
      <c r="M218" s="212">
        <f>TRANSITO!L8</f>
        <v>1924</v>
      </c>
    </row>
    <row r="219" spans="1:13" ht="24" customHeight="1">
      <c r="A219" s="196"/>
      <c r="B219" s="197"/>
      <c r="C219" s="197"/>
      <c r="D219" s="198"/>
      <c r="E219" s="198"/>
      <c r="F219" s="199"/>
      <c r="G219" s="199">
        <f t="shared" ref="G219:L219" si="2">SUM(G168:G218)</f>
        <v>164983</v>
      </c>
      <c r="H219" s="199">
        <f t="shared" si="2"/>
        <v>943</v>
      </c>
      <c r="I219" s="199">
        <f t="shared" si="2"/>
        <v>13559</v>
      </c>
      <c r="J219" s="199">
        <f t="shared" si="2"/>
        <v>24</v>
      </c>
      <c r="K219" s="199">
        <f t="shared" si="2"/>
        <v>312</v>
      </c>
      <c r="L219" s="199">
        <f t="shared" si="2"/>
        <v>7624</v>
      </c>
      <c r="M219" s="199">
        <f>SUM(M168:M218)</f>
        <v>144112</v>
      </c>
    </row>
    <row r="220" spans="1:13" ht="24" customHeight="1">
      <c r="A220" s="196" t="s">
        <v>342</v>
      </c>
      <c r="B220" s="197"/>
      <c r="C220" s="197"/>
      <c r="D220" s="198"/>
      <c r="E220" s="198"/>
      <c r="F220" s="199"/>
      <c r="G220" s="199">
        <f t="shared" ref="G220:M220" si="3">+G148+G167+G219</f>
        <v>677995.5</v>
      </c>
      <c r="H220" s="199">
        <f t="shared" si="3"/>
        <v>4623.5</v>
      </c>
      <c r="I220" s="199" t="e">
        <f t="shared" si="3"/>
        <v>#REF!</v>
      </c>
      <c r="J220" s="199">
        <f t="shared" si="3"/>
        <v>269</v>
      </c>
      <c r="K220" s="199">
        <f t="shared" si="3"/>
        <v>5216</v>
      </c>
      <c r="L220" s="199">
        <f t="shared" si="3"/>
        <v>21232</v>
      </c>
      <c r="M220" s="199" t="e">
        <f t="shared" si="3"/>
        <v>#REF!</v>
      </c>
    </row>
  </sheetData>
  <printOptions horizontalCentered="1" verticalCentered="1"/>
  <pageMargins left="0.31496062992125984" right="0.31496062992125984" top="0.39370078740157483" bottom="0.3937007874015748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9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4.6640625" style="2" customWidth="1"/>
    <col min="4" max="4" width="13" style="2" customWidth="1"/>
    <col min="5" max="5" width="4.44140625" style="2" customWidth="1"/>
    <col min="6" max="6" width="10.44140625" style="2" customWidth="1"/>
    <col min="7" max="7" width="11.6640625" style="2" customWidth="1"/>
    <col min="8" max="8" width="9.6640625" style="2" hidden="1" customWidth="1"/>
    <col min="9" max="9" width="10.5546875" style="2" customWidth="1"/>
    <col min="10" max="10" width="0.5546875" style="2" hidden="1" customWidth="1"/>
    <col min="11" max="12" width="10.44140625" style="2" customWidth="1"/>
    <col min="13" max="13" width="11.44140625" style="2"/>
    <col min="14" max="14" width="28" style="2" customWidth="1"/>
    <col min="15" max="15" width="7.5546875" style="2" customWidth="1"/>
    <col min="16" max="16" width="13.109375" style="2" customWidth="1"/>
    <col min="17" max="18" width="12.6640625" style="2" customWidth="1"/>
    <col min="19" max="16384" width="11.44140625" style="2"/>
  </cols>
  <sheetData>
    <row r="1" spans="1:18" s="1" customFormat="1" ht="18">
      <c r="A1" s="1" t="s">
        <v>22</v>
      </c>
    </row>
    <row r="2" spans="1:18" s="1" customFormat="1" ht="18">
      <c r="A2" s="1" t="s">
        <v>255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456</v>
      </c>
    </row>
    <row r="5" spans="1:18" ht="36.6" customHeight="1" thickBot="1">
      <c r="A5" s="173" t="s">
        <v>16</v>
      </c>
      <c r="B5" s="174" t="s">
        <v>13</v>
      </c>
      <c r="C5" s="174" t="s">
        <v>212</v>
      </c>
      <c r="D5" s="174" t="s">
        <v>17</v>
      </c>
      <c r="E5" s="85" t="s">
        <v>25</v>
      </c>
      <c r="F5" s="85" t="s">
        <v>237</v>
      </c>
      <c r="G5" s="85" t="s">
        <v>239</v>
      </c>
      <c r="H5" s="85" t="s">
        <v>238</v>
      </c>
      <c r="I5" s="85" t="s">
        <v>240</v>
      </c>
      <c r="J5" s="85"/>
      <c r="K5" s="85" t="s">
        <v>194</v>
      </c>
      <c r="L5" s="85" t="s">
        <v>315</v>
      </c>
      <c r="M5" s="85" t="s">
        <v>18</v>
      </c>
      <c r="N5" s="175" t="s">
        <v>19</v>
      </c>
    </row>
    <row r="6" spans="1:18" ht="22.5" customHeight="1">
      <c r="A6" s="130" t="s">
        <v>127</v>
      </c>
      <c r="B6" s="12" t="s">
        <v>20</v>
      </c>
      <c r="C6" s="128"/>
      <c r="D6" s="54"/>
      <c r="E6" s="54"/>
      <c r="F6" s="54"/>
      <c r="G6" s="148"/>
      <c r="H6" s="148"/>
      <c r="I6" s="148"/>
      <c r="J6" s="149"/>
      <c r="K6" s="149"/>
      <c r="L6" s="149"/>
      <c r="M6" s="148"/>
      <c r="N6" s="150"/>
    </row>
    <row r="7" spans="1:18" ht="30" customHeight="1">
      <c r="A7" s="69"/>
      <c r="B7" s="4" t="s">
        <v>316</v>
      </c>
      <c r="C7" s="62"/>
      <c r="D7" s="8"/>
      <c r="E7" s="57"/>
      <c r="F7" s="156"/>
      <c r="G7" s="152"/>
      <c r="H7" s="152"/>
      <c r="I7" s="152"/>
      <c r="J7" s="152"/>
      <c r="K7" s="152"/>
      <c r="L7" s="152"/>
      <c r="M7" s="152"/>
      <c r="N7" s="154"/>
      <c r="P7" s="58"/>
      <c r="Q7" s="58"/>
    </row>
    <row r="8" spans="1:18" ht="30" customHeight="1">
      <c r="A8" s="69" t="s">
        <v>127</v>
      </c>
      <c r="B8" s="8" t="s">
        <v>266</v>
      </c>
      <c r="C8" s="77" t="s">
        <v>389</v>
      </c>
      <c r="D8" s="68" t="s">
        <v>265</v>
      </c>
      <c r="E8" s="57">
        <v>13</v>
      </c>
      <c r="F8" s="151">
        <v>905</v>
      </c>
      <c r="G8" s="152">
        <f t="shared" ref="G8:G11" si="0">+E8*F8</f>
        <v>11765</v>
      </c>
      <c r="H8" s="152">
        <v>161</v>
      </c>
      <c r="I8" s="152">
        <f t="shared" ref="I8:I11" si="1">+E8*H8</f>
        <v>2093</v>
      </c>
      <c r="J8" s="153"/>
      <c r="K8" s="153">
        <v>0</v>
      </c>
      <c r="L8" s="153">
        <v>0</v>
      </c>
      <c r="M8" s="152">
        <f t="shared" ref="M8:M11" si="2">+G8-I8+K8-L8</f>
        <v>9672</v>
      </c>
      <c r="N8" s="154" t="s">
        <v>81</v>
      </c>
      <c r="P8" s="58"/>
      <c r="Q8" s="58"/>
      <c r="R8" s="58"/>
    </row>
    <row r="9" spans="1:18" ht="30" customHeight="1">
      <c r="A9" s="69" t="s">
        <v>127</v>
      </c>
      <c r="B9" s="238" t="s">
        <v>391</v>
      </c>
      <c r="C9" s="68" t="s">
        <v>389</v>
      </c>
      <c r="D9" s="68" t="s">
        <v>5</v>
      </c>
      <c r="E9" s="57">
        <v>13</v>
      </c>
      <c r="F9" s="89">
        <v>188</v>
      </c>
      <c r="G9" s="6">
        <f>+E9*F9</f>
        <v>2444</v>
      </c>
      <c r="H9" s="6">
        <v>4</v>
      </c>
      <c r="I9" s="6">
        <f>+E9*H9</f>
        <v>52</v>
      </c>
      <c r="J9" s="29">
        <v>0</v>
      </c>
      <c r="K9" s="29">
        <f>+E9*J9</f>
        <v>0</v>
      </c>
      <c r="L9" s="29">
        <v>0</v>
      </c>
      <c r="M9" s="6">
        <f>+G9-I9+K9-L9</f>
        <v>2392</v>
      </c>
      <c r="N9" s="154" t="s">
        <v>81</v>
      </c>
      <c r="P9" s="58"/>
      <c r="Q9" s="58"/>
      <c r="R9" s="58"/>
    </row>
    <row r="10" spans="1:18" ht="30" customHeight="1">
      <c r="A10" s="69" t="s">
        <v>127</v>
      </c>
      <c r="B10" s="8" t="s">
        <v>268</v>
      </c>
      <c r="C10" s="77" t="s">
        <v>390</v>
      </c>
      <c r="D10" s="68" t="s">
        <v>298</v>
      </c>
      <c r="E10" s="57">
        <v>13</v>
      </c>
      <c r="F10" s="211">
        <v>862</v>
      </c>
      <c r="G10" s="152">
        <f t="shared" si="0"/>
        <v>11206</v>
      </c>
      <c r="H10" s="157">
        <v>153</v>
      </c>
      <c r="I10" s="152">
        <f t="shared" si="1"/>
        <v>1989</v>
      </c>
      <c r="J10" s="157"/>
      <c r="K10" s="157">
        <v>0</v>
      </c>
      <c r="L10" s="152">
        <v>318</v>
      </c>
      <c r="M10" s="152">
        <f t="shared" si="2"/>
        <v>8899</v>
      </c>
      <c r="N10" s="154" t="s">
        <v>81</v>
      </c>
      <c r="P10" s="58"/>
      <c r="Q10" s="58"/>
      <c r="R10" s="58"/>
    </row>
    <row r="11" spans="1:18" ht="30" customHeight="1" thickBot="1">
      <c r="A11" s="69" t="s">
        <v>127</v>
      </c>
      <c r="B11" s="8" t="s">
        <v>139</v>
      </c>
      <c r="C11" s="77" t="s">
        <v>390</v>
      </c>
      <c r="D11" s="34" t="s">
        <v>299</v>
      </c>
      <c r="E11" s="57">
        <v>13</v>
      </c>
      <c r="F11" s="151">
        <v>286</v>
      </c>
      <c r="G11" s="159">
        <f t="shared" si="0"/>
        <v>3718</v>
      </c>
      <c r="H11" s="159">
        <v>26</v>
      </c>
      <c r="I11" s="159">
        <f t="shared" si="1"/>
        <v>338</v>
      </c>
      <c r="J11" s="176"/>
      <c r="K11" s="176">
        <v>0</v>
      </c>
      <c r="L11" s="176">
        <v>290</v>
      </c>
      <c r="M11" s="159">
        <f t="shared" si="2"/>
        <v>3090</v>
      </c>
      <c r="N11" s="154" t="s">
        <v>81</v>
      </c>
    </row>
    <row r="12" spans="1:18" ht="22.5" customHeight="1" thickTop="1" thickBot="1">
      <c r="A12" s="105"/>
      <c r="B12" s="53" t="s">
        <v>18</v>
      </c>
      <c r="C12" s="200"/>
      <c r="D12" s="106"/>
      <c r="E12" s="47"/>
      <c r="F12" s="160"/>
      <c r="G12" s="160">
        <f t="shared" ref="G12:L12" si="3">SUM(G8:G11)</f>
        <v>29133</v>
      </c>
      <c r="H12" s="160">
        <f t="shared" si="3"/>
        <v>344</v>
      </c>
      <c r="I12" s="160">
        <f t="shared" si="3"/>
        <v>4472</v>
      </c>
      <c r="J12" s="160">
        <f t="shared" si="3"/>
        <v>0</v>
      </c>
      <c r="K12" s="160">
        <f t="shared" si="3"/>
        <v>0</v>
      </c>
      <c r="L12" s="160">
        <f t="shared" si="3"/>
        <v>608</v>
      </c>
      <c r="M12" s="160">
        <f>SUM(M8:M11)</f>
        <v>24053</v>
      </c>
      <c r="N12" s="143"/>
    </row>
    <row r="13" spans="1:18" s="3" customFormat="1" ht="22.5" customHeight="1">
      <c r="A13" s="2"/>
      <c r="B13" s="2"/>
      <c r="C13" s="2"/>
      <c r="D13" s="2"/>
      <c r="E13" s="2"/>
      <c r="F13" s="2"/>
      <c r="G13" s="2"/>
      <c r="H13" s="2"/>
      <c r="I13" s="58"/>
      <c r="J13" s="58"/>
      <c r="K13" s="162"/>
      <c r="L13" s="162"/>
      <c r="M13" s="2"/>
    </row>
    <row r="14" spans="1:18" s="3" customFormat="1" ht="22.5" customHeight="1">
      <c r="B14" s="145" t="s">
        <v>254</v>
      </c>
      <c r="C14" s="145"/>
      <c r="G14" s="42"/>
      <c r="H14" s="42"/>
      <c r="I14" s="2" t="s">
        <v>370</v>
      </c>
    </row>
    <row r="15" spans="1:18" s="3" customFormat="1" ht="21.75" customHeight="1">
      <c r="B15" s="145"/>
      <c r="C15" s="145"/>
      <c r="I15" s="2"/>
    </row>
    <row r="16" spans="1:18" s="3" customFormat="1" ht="22.5" customHeight="1">
      <c r="B16" s="145"/>
      <c r="C16" s="145"/>
      <c r="I16" s="2"/>
    </row>
    <row r="17" spans="1:13" s="3" customFormat="1" ht="14.4">
      <c r="B17" s="145" t="s">
        <v>21</v>
      </c>
      <c r="C17" s="145"/>
      <c r="I17" s="164" t="s">
        <v>371</v>
      </c>
      <c r="J17" s="144"/>
      <c r="K17" s="144"/>
      <c r="L17" s="144"/>
      <c r="M17" s="145"/>
    </row>
    <row r="18" spans="1:13" s="3" customFormat="1"/>
    <row r="19" spans="1:13" ht="14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3"/>
  <dimension ref="A1:Q20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3.44140625" style="2" customWidth="1"/>
    <col min="4" max="4" width="11.6640625" style="2" customWidth="1"/>
    <col min="5" max="5" width="5.6640625" style="2" customWidth="1"/>
    <col min="6" max="6" width="8.6640625" style="2" customWidth="1"/>
    <col min="7" max="7" width="9.6640625" style="2" customWidth="1"/>
    <col min="8" max="8" width="0.33203125" style="2" hidden="1" customWidth="1"/>
    <col min="9" max="9" width="9.6640625" style="2" customWidth="1"/>
    <col min="10" max="10" width="3.5546875" style="2" hidden="1" customWidth="1"/>
    <col min="11" max="12" width="10.109375" style="2" customWidth="1"/>
    <col min="13" max="13" width="10.6640625" style="2" customWidth="1"/>
    <col min="14" max="14" width="28.3320312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s="112" customFormat="1" ht="33" customHeight="1" thickBot="1">
      <c r="A5" s="110" t="s">
        <v>16</v>
      </c>
      <c r="B5" s="108" t="s">
        <v>13</v>
      </c>
      <c r="C5" s="108" t="s">
        <v>212</v>
      </c>
      <c r="D5" s="108" t="s">
        <v>17</v>
      </c>
      <c r="E5" s="107" t="s">
        <v>25</v>
      </c>
      <c r="F5" s="107" t="s">
        <v>237</v>
      </c>
      <c r="G5" s="107" t="s">
        <v>239</v>
      </c>
      <c r="H5" s="107" t="s">
        <v>238</v>
      </c>
      <c r="I5" s="107" t="s">
        <v>240</v>
      </c>
      <c r="J5" s="107"/>
      <c r="K5" s="85" t="s">
        <v>194</v>
      </c>
      <c r="L5" s="85" t="s">
        <v>315</v>
      </c>
      <c r="M5" s="107" t="s">
        <v>18</v>
      </c>
      <c r="N5" s="111" t="s">
        <v>19</v>
      </c>
    </row>
    <row r="6" spans="1:17" s="3" customFormat="1" ht="30" customHeight="1">
      <c r="A6" s="130" t="s">
        <v>127</v>
      </c>
      <c r="B6" s="52" t="s">
        <v>20</v>
      </c>
      <c r="C6" s="128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9.25" customHeight="1">
      <c r="A7" s="69" t="s">
        <v>127</v>
      </c>
      <c r="B7" s="51" t="s">
        <v>275</v>
      </c>
      <c r="C7" s="76" t="s">
        <v>24</v>
      </c>
      <c r="D7" s="34" t="s">
        <v>368</v>
      </c>
      <c r="E7" s="25">
        <v>13</v>
      </c>
      <c r="F7" s="87">
        <v>635</v>
      </c>
      <c r="G7" s="6">
        <f>E7*F7</f>
        <v>8255</v>
      </c>
      <c r="H7" s="6">
        <v>101</v>
      </c>
      <c r="I7" s="6">
        <f>+E7*H7</f>
        <v>1313</v>
      </c>
      <c r="J7" s="6"/>
      <c r="K7" s="6">
        <v>0</v>
      </c>
      <c r="L7" s="6">
        <v>0</v>
      </c>
      <c r="M7" s="6">
        <f>+G7-I7+K7-L7</f>
        <v>6942</v>
      </c>
      <c r="N7" s="16" t="s">
        <v>269</v>
      </c>
      <c r="O7" s="42"/>
      <c r="P7" s="42"/>
      <c r="Q7" s="42"/>
    </row>
    <row r="8" spans="1:17" s="3" customFormat="1" ht="30" customHeight="1">
      <c r="A8" s="69" t="s">
        <v>127</v>
      </c>
      <c r="B8" s="8" t="s">
        <v>152</v>
      </c>
      <c r="C8" s="77" t="s">
        <v>24</v>
      </c>
      <c r="D8" s="34" t="s">
        <v>5</v>
      </c>
      <c r="E8" s="25">
        <v>13</v>
      </c>
      <c r="F8" s="87">
        <v>188</v>
      </c>
      <c r="G8" s="6">
        <f t="shared" ref="G8:G14" si="0">E8*F8</f>
        <v>2444</v>
      </c>
      <c r="H8" s="6">
        <v>4</v>
      </c>
      <c r="I8" s="6">
        <f t="shared" ref="I8:I14" si="1">H8*E8</f>
        <v>52</v>
      </c>
      <c r="J8" s="29"/>
      <c r="K8" s="29">
        <v>0</v>
      </c>
      <c r="L8" s="6">
        <v>142</v>
      </c>
      <c r="M8" s="6">
        <f t="shared" ref="M8:M14" si="2">+G8-I8+K8-L8</f>
        <v>2250</v>
      </c>
      <c r="N8" s="16" t="s">
        <v>81</v>
      </c>
      <c r="O8" s="42"/>
      <c r="P8" s="42"/>
      <c r="Q8" s="42"/>
    </row>
    <row r="9" spans="1:17" s="3" customFormat="1" ht="31.5" customHeight="1">
      <c r="A9" s="69" t="s">
        <v>127</v>
      </c>
      <c r="B9" s="8" t="s">
        <v>98</v>
      </c>
      <c r="C9" s="77" t="s">
        <v>215</v>
      </c>
      <c r="D9" s="34" t="s">
        <v>5</v>
      </c>
      <c r="E9" s="25">
        <v>13</v>
      </c>
      <c r="F9" s="89">
        <v>226</v>
      </c>
      <c r="G9" s="6">
        <f>E9*F9</f>
        <v>2938</v>
      </c>
      <c r="H9" s="6">
        <v>19</v>
      </c>
      <c r="I9" s="6">
        <f>H9*E9</f>
        <v>247</v>
      </c>
      <c r="J9" s="29"/>
      <c r="K9" s="29">
        <v>0</v>
      </c>
      <c r="L9" s="6">
        <v>165</v>
      </c>
      <c r="M9" s="6">
        <f t="shared" si="2"/>
        <v>2526</v>
      </c>
      <c r="N9" s="16" t="s">
        <v>82</v>
      </c>
      <c r="O9" s="42"/>
      <c r="P9" s="42"/>
      <c r="Q9" s="42"/>
    </row>
    <row r="10" spans="1:17" s="3" customFormat="1" ht="31.5" customHeight="1">
      <c r="A10" s="48" t="s">
        <v>127</v>
      </c>
      <c r="B10" s="8" t="s">
        <v>310</v>
      </c>
      <c r="C10" s="77" t="s">
        <v>215</v>
      </c>
      <c r="D10" s="146" t="s">
        <v>312</v>
      </c>
      <c r="E10" s="25">
        <v>13</v>
      </c>
      <c r="F10" s="87">
        <v>114</v>
      </c>
      <c r="G10" s="6">
        <f>E10*F10</f>
        <v>1482</v>
      </c>
      <c r="H10" s="6">
        <v>0</v>
      </c>
      <c r="I10" s="6">
        <f>H10*E10</f>
        <v>0</v>
      </c>
      <c r="J10" s="6">
        <v>5</v>
      </c>
      <c r="K10" s="6">
        <f>+E10*J10</f>
        <v>65</v>
      </c>
      <c r="L10" s="6">
        <v>0</v>
      </c>
      <c r="M10" s="6">
        <f t="shared" si="2"/>
        <v>1547</v>
      </c>
      <c r="N10" s="16" t="s">
        <v>81</v>
      </c>
      <c r="O10" s="42"/>
      <c r="P10" s="42"/>
      <c r="Q10" s="42"/>
    </row>
    <row r="11" spans="1:17" s="3" customFormat="1" ht="31.5" customHeight="1">
      <c r="A11" s="201" t="s">
        <v>127</v>
      </c>
      <c r="B11" s="202" t="s">
        <v>109</v>
      </c>
      <c r="C11" s="203" t="s">
        <v>216</v>
      </c>
      <c r="D11" s="204" t="s">
        <v>347</v>
      </c>
      <c r="E11" s="25">
        <v>13</v>
      </c>
      <c r="F11" s="205">
        <v>334</v>
      </c>
      <c r="G11" s="6">
        <f>E11*F11</f>
        <v>4342</v>
      </c>
      <c r="H11" s="206">
        <v>36</v>
      </c>
      <c r="I11" s="206">
        <f>+E11*H11</f>
        <v>468</v>
      </c>
      <c r="J11" s="206"/>
      <c r="K11" s="206">
        <v>0</v>
      </c>
      <c r="L11" s="206">
        <v>202</v>
      </c>
      <c r="M11" s="206">
        <f>+G11-I11+K11-L11</f>
        <v>3672</v>
      </c>
      <c r="N11" s="207" t="s">
        <v>81</v>
      </c>
      <c r="O11" s="42"/>
      <c r="P11" s="42"/>
      <c r="Q11" s="42"/>
    </row>
    <row r="12" spans="1:17" s="3" customFormat="1" ht="30" customHeight="1">
      <c r="A12" s="69" t="s">
        <v>127</v>
      </c>
      <c r="B12" s="8" t="s">
        <v>197</v>
      </c>
      <c r="C12" s="77" t="s">
        <v>216</v>
      </c>
      <c r="D12" s="34" t="s">
        <v>5</v>
      </c>
      <c r="E12" s="25">
        <v>13</v>
      </c>
      <c r="F12" s="87">
        <v>188</v>
      </c>
      <c r="G12" s="6">
        <f>E12*F12</f>
        <v>2444</v>
      </c>
      <c r="H12" s="6">
        <v>4</v>
      </c>
      <c r="I12" s="6">
        <f>H12*E12</f>
        <v>52</v>
      </c>
      <c r="J12" s="6"/>
      <c r="K12" s="6">
        <v>0</v>
      </c>
      <c r="L12" s="6">
        <v>142</v>
      </c>
      <c r="M12" s="6">
        <f t="shared" si="2"/>
        <v>2250</v>
      </c>
      <c r="N12" s="16" t="s">
        <v>81</v>
      </c>
      <c r="O12" s="42"/>
      <c r="P12" s="42"/>
      <c r="Q12" s="42"/>
    </row>
    <row r="13" spans="1:17" s="3" customFormat="1" ht="30" customHeight="1">
      <c r="A13" s="69" t="s">
        <v>127</v>
      </c>
      <c r="B13" s="7" t="s">
        <v>270</v>
      </c>
      <c r="C13" s="77" t="s">
        <v>216</v>
      </c>
      <c r="D13" s="34" t="s">
        <v>5</v>
      </c>
      <c r="E13" s="25">
        <v>13</v>
      </c>
      <c r="F13" s="87">
        <v>188</v>
      </c>
      <c r="G13" s="6">
        <f t="shared" si="0"/>
        <v>2444</v>
      </c>
      <c r="H13" s="6">
        <v>4</v>
      </c>
      <c r="I13" s="6">
        <f t="shared" si="1"/>
        <v>52</v>
      </c>
      <c r="J13" s="6"/>
      <c r="K13" s="6">
        <v>0</v>
      </c>
      <c r="L13" s="6">
        <v>0</v>
      </c>
      <c r="M13" s="6">
        <f t="shared" si="2"/>
        <v>2392</v>
      </c>
      <c r="N13" s="16" t="s">
        <v>82</v>
      </c>
      <c r="O13" s="42"/>
      <c r="P13" s="42"/>
      <c r="Q13" s="42"/>
    </row>
    <row r="14" spans="1:17" s="3" customFormat="1" ht="30" customHeight="1" thickBot="1">
      <c r="A14" s="69" t="s">
        <v>127</v>
      </c>
      <c r="B14" s="8" t="s">
        <v>112</v>
      </c>
      <c r="C14" s="77" t="s">
        <v>217</v>
      </c>
      <c r="D14" s="34" t="s">
        <v>26</v>
      </c>
      <c r="E14" s="25">
        <v>13</v>
      </c>
      <c r="F14" s="102">
        <v>188</v>
      </c>
      <c r="G14" s="23">
        <f t="shared" si="0"/>
        <v>2444</v>
      </c>
      <c r="H14" s="23">
        <v>4</v>
      </c>
      <c r="I14" s="23">
        <f t="shared" si="1"/>
        <v>52</v>
      </c>
      <c r="J14" s="39"/>
      <c r="K14" s="39">
        <v>0</v>
      </c>
      <c r="L14" s="23">
        <v>142</v>
      </c>
      <c r="M14" s="23">
        <f t="shared" si="2"/>
        <v>2250</v>
      </c>
      <c r="N14" s="16" t="s">
        <v>82</v>
      </c>
      <c r="O14" s="42"/>
      <c r="P14" s="42"/>
      <c r="Q14" s="42"/>
    </row>
    <row r="15" spans="1:17" s="3" customFormat="1" ht="30" customHeight="1" thickTop="1" thickBot="1">
      <c r="A15" s="105"/>
      <c r="B15" s="37" t="s">
        <v>18</v>
      </c>
      <c r="C15" s="131"/>
      <c r="D15" s="132"/>
      <c r="E15" s="133"/>
      <c r="F15" s="134"/>
      <c r="G15" s="134">
        <f t="shared" ref="G15:L15" si="3">SUM(G7:G14)</f>
        <v>26793</v>
      </c>
      <c r="H15" s="134">
        <f t="shared" si="3"/>
        <v>172</v>
      </c>
      <c r="I15" s="134">
        <f t="shared" si="3"/>
        <v>2236</v>
      </c>
      <c r="J15" s="134">
        <f t="shared" si="3"/>
        <v>5</v>
      </c>
      <c r="K15" s="134">
        <f t="shared" si="3"/>
        <v>65</v>
      </c>
      <c r="L15" s="134">
        <f t="shared" si="3"/>
        <v>793</v>
      </c>
      <c r="M15" s="134">
        <f>SUM(M7:M14)</f>
        <v>23829</v>
      </c>
      <c r="N15" s="22"/>
    </row>
    <row r="16" spans="1:17" s="3" customFormat="1" ht="22.5" customHeight="1">
      <c r="M16" s="42"/>
    </row>
    <row r="17" spans="2:13" s="3" customFormat="1" ht="22.5" customHeight="1">
      <c r="B17" s="9" t="s">
        <v>254</v>
      </c>
      <c r="C17" s="9"/>
      <c r="I17" s="2" t="s">
        <v>370</v>
      </c>
    </row>
    <row r="18" spans="2:13" s="3" customFormat="1" ht="22.5" customHeight="1">
      <c r="B18" s="9"/>
      <c r="C18" s="9"/>
      <c r="I18" s="2"/>
    </row>
    <row r="19" spans="2:13" s="3" customFormat="1" ht="21.75" customHeight="1">
      <c r="B19" s="9"/>
      <c r="C19" s="9"/>
      <c r="I19" s="2"/>
    </row>
    <row r="20" spans="2:13" s="3" customFormat="1" ht="22.5" customHeight="1">
      <c r="B20" s="9" t="s">
        <v>21</v>
      </c>
      <c r="C20" s="9"/>
      <c r="I20" s="164" t="s">
        <v>371</v>
      </c>
      <c r="J20" s="74"/>
      <c r="K20" s="74"/>
      <c r="L20" s="74"/>
      <c r="M20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1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2.88671875" style="2" customWidth="1"/>
    <col min="4" max="4" width="12" style="2" customWidth="1"/>
    <col min="5" max="5" width="5.6640625" style="2" customWidth="1"/>
    <col min="6" max="6" width="8.6640625" style="2" customWidth="1"/>
    <col min="7" max="7" width="9.5546875" style="2" customWidth="1"/>
    <col min="8" max="8" width="0.88671875" style="2" hidden="1" customWidth="1"/>
    <col min="9" max="9" width="9.6640625" style="2" customWidth="1"/>
    <col min="10" max="10" width="0.6640625" style="2" hidden="1" customWidth="1"/>
    <col min="11" max="11" width="11.109375" style="2" customWidth="1"/>
    <col min="12" max="12" width="10.109375" style="2" customWidth="1"/>
    <col min="13" max="13" width="10.6640625" style="2" customWidth="1"/>
    <col min="14" max="14" width="28.3320312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s="112" customFormat="1" ht="33.6" customHeight="1" thickBot="1">
      <c r="A5" s="110" t="s">
        <v>16</v>
      </c>
      <c r="B5" s="108" t="s">
        <v>13</v>
      </c>
      <c r="C5" s="108" t="s">
        <v>212</v>
      </c>
      <c r="D5" s="108" t="s">
        <v>17</v>
      </c>
      <c r="E5" s="107" t="s">
        <v>25</v>
      </c>
      <c r="F5" s="107" t="s">
        <v>237</v>
      </c>
      <c r="G5" s="107" t="s">
        <v>239</v>
      </c>
      <c r="H5" s="107" t="s">
        <v>238</v>
      </c>
      <c r="I5" s="107" t="s">
        <v>240</v>
      </c>
      <c r="J5" s="107"/>
      <c r="K5" s="85" t="s">
        <v>194</v>
      </c>
      <c r="L5" s="85" t="s">
        <v>315</v>
      </c>
      <c r="M5" s="107" t="s">
        <v>18</v>
      </c>
      <c r="N5" s="111" t="s">
        <v>19</v>
      </c>
    </row>
    <row r="6" spans="1:17" s="3" customFormat="1" ht="30" customHeight="1">
      <c r="A6" s="125" t="s">
        <v>127</v>
      </c>
      <c r="B6" s="52" t="s">
        <v>20</v>
      </c>
      <c r="C6" s="128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.6" customHeight="1">
      <c r="A7" s="69" t="s">
        <v>127</v>
      </c>
      <c r="B7" s="8" t="s">
        <v>281</v>
      </c>
      <c r="C7" s="81" t="s">
        <v>367</v>
      </c>
      <c r="D7" s="68" t="s">
        <v>183</v>
      </c>
      <c r="E7" s="25">
        <v>13</v>
      </c>
      <c r="F7" s="87">
        <v>389</v>
      </c>
      <c r="G7" s="6">
        <f>E7*F7</f>
        <v>5057</v>
      </c>
      <c r="H7" s="6">
        <v>47</v>
      </c>
      <c r="I7" s="6">
        <f>H7*E7</f>
        <v>611</v>
      </c>
      <c r="J7" s="6">
        <v>0</v>
      </c>
      <c r="K7" s="6">
        <v>0</v>
      </c>
      <c r="L7" s="6">
        <v>0</v>
      </c>
      <c r="M7" s="6">
        <f>+G7-I7+K7-L7</f>
        <v>4446</v>
      </c>
      <c r="N7" s="16" t="s">
        <v>82</v>
      </c>
      <c r="O7" s="42"/>
      <c r="P7" s="42"/>
      <c r="Q7" s="42"/>
    </row>
    <row r="8" spans="1:17" s="3" customFormat="1" ht="30" customHeight="1">
      <c r="A8" s="69" t="s">
        <v>127</v>
      </c>
      <c r="B8" s="8" t="s">
        <v>378</v>
      </c>
      <c r="C8" s="81" t="s">
        <v>367</v>
      </c>
      <c r="D8" s="68" t="s">
        <v>379</v>
      </c>
      <c r="E8" s="25">
        <v>13</v>
      </c>
      <c r="F8" s="156">
        <v>212</v>
      </c>
      <c r="G8" s="152">
        <f t="shared" ref="G8" si="0">+E8*F8</f>
        <v>2756</v>
      </c>
      <c r="H8" s="152">
        <v>8</v>
      </c>
      <c r="I8" s="152">
        <f t="shared" ref="I8" si="1">+E8*H8</f>
        <v>104</v>
      </c>
      <c r="J8" s="6">
        <v>0</v>
      </c>
      <c r="K8" s="6">
        <v>0</v>
      </c>
      <c r="L8" s="6">
        <v>0</v>
      </c>
      <c r="M8" s="6">
        <f t="shared" ref="M8" si="2">+G8-I8+K8-L8</f>
        <v>2652</v>
      </c>
      <c r="N8" s="16" t="s">
        <v>82</v>
      </c>
      <c r="O8" s="42"/>
      <c r="P8" s="42"/>
      <c r="Q8" s="42"/>
    </row>
    <row r="9" spans="1:17" s="3" customFormat="1" ht="30" customHeight="1">
      <c r="A9" s="69" t="s">
        <v>127</v>
      </c>
      <c r="B9" s="8" t="s">
        <v>364</v>
      </c>
      <c r="C9" s="81" t="s">
        <v>365</v>
      </c>
      <c r="D9" s="68" t="s">
        <v>366</v>
      </c>
      <c r="E9" s="25">
        <v>13</v>
      </c>
      <c r="F9" s="87">
        <v>168</v>
      </c>
      <c r="G9" s="6">
        <f>E9*F9</f>
        <v>2184</v>
      </c>
      <c r="H9" s="6">
        <v>1</v>
      </c>
      <c r="I9" s="6">
        <f>H9*E9</f>
        <v>13</v>
      </c>
      <c r="J9" s="6">
        <v>0</v>
      </c>
      <c r="K9" s="29">
        <f>+E9*J9</f>
        <v>0</v>
      </c>
      <c r="L9" s="6">
        <v>0</v>
      </c>
      <c r="M9" s="6">
        <f t="shared" ref="M9:M14" si="3">+G9-I9+K9-L9</f>
        <v>2171</v>
      </c>
      <c r="N9" s="16" t="s">
        <v>82</v>
      </c>
      <c r="O9" s="42"/>
      <c r="P9" s="42"/>
      <c r="Q9" s="42"/>
    </row>
    <row r="10" spans="1:17" s="3" customFormat="1" ht="30" customHeight="1">
      <c r="A10" s="69" t="s">
        <v>127</v>
      </c>
      <c r="B10" s="8" t="s">
        <v>280</v>
      </c>
      <c r="C10" s="135" t="s">
        <v>234</v>
      </c>
      <c r="D10" s="114" t="s">
        <v>184</v>
      </c>
      <c r="E10" s="25">
        <v>13</v>
      </c>
      <c r="F10" s="87">
        <v>389</v>
      </c>
      <c r="G10" s="6">
        <f>E10*F10</f>
        <v>5057</v>
      </c>
      <c r="H10" s="6">
        <v>47</v>
      </c>
      <c r="I10" s="6">
        <f>H10*E10</f>
        <v>611</v>
      </c>
      <c r="J10" s="6">
        <v>0</v>
      </c>
      <c r="K10" s="6">
        <v>0</v>
      </c>
      <c r="L10" s="6">
        <v>0</v>
      </c>
      <c r="M10" s="6">
        <f t="shared" si="3"/>
        <v>4446</v>
      </c>
      <c r="N10" s="16" t="s">
        <v>82</v>
      </c>
      <c r="O10" s="42"/>
      <c r="P10" s="42"/>
      <c r="Q10" s="42"/>
    </row>
    <row r="11" spans="1:17" s="3" customFormat="1" ht="30" customHeight="1">
      <c r="A11" s="69" t="s">
        <v>127</v>
      </c>
      <c r="B11" s="8" t="s">
        <v>286</v>
      </c>
      <c r="C11" s="135" t="s">
        <v>234</v>
      </c>
      <c r="D11" s="114" t="s">
        <v>287</v>
      </c>
      <c r="E11" s="25">
        <v>13</v>
      </c>
      <c r="F11" s="87">
        <v>226</v>
      </c>
      <c r="G11" s="6">
        <f>E11*F11</f>
        <v>2938</v>
      </c>
      <c r="H11" s="6">
        <v>19</v>
      </c>
      <c r="I11" s="6">
        <f>H11*E11</f>
        <v>247</v>
      </c>
      <c r="J11" s="6">
        <v>0</v>
      </c>
      <c r="K11" s="6">
        <v>0</v>
      </c>
      <c r="L11" s="6">
        <v>0</v>
      </c>
      <c r="M11" s="6">
        <f t="shared" si="3"/>
        <v>2691</v>
      </c>
      <c r="N11" s="16" t="s">
        <v>82</v>
      </c>
      <c r="O11" s="42"/>
      <c r="P11" s="42"/>
      <c r="Q11" s="42"/>
    </row>
    <row r="12" spans="1:17" s="3" customFormat="1" ht="30" customHeight="1">
      <c r="A12" s="69" t="s">
        <v>127</v>
      </c>
      <c r="B12" s="8" t="s">
        <v>288</v>
      </c>
      <c r="C12" s="135" t="s">
        <v>234</v>
      </c>
      <c r="D12" s="114" t="s">
        <v>289</v>
      </c>
      <c r="E12" s="25">
        <v>13</v>
      </c>
      <c r="F12" s="87">
        <v>234</v>
      </c>
      <c r="G12" s="6">
        <f>E12*F12</f>
        <v>3042</v>
      </c>
      <c r="H12" s="6">
        <v>19</v>
      </c>
      <c r="I12" s="6">
        <f>H12*E12</f>
        <v>247</v>
      </c>
      <c r="J12" s="6">
        <v>0</v>
      </c>
      <c r="K12" s="6">
        <v>0</v>
      </c>
      <c r="L12" s="6">
        <v>0</v>
      </c>
      <c r="M12" s="6">
        <f t="shared" si="3"/>
        <v>2795</v>
      </c>
      <c r="N12" s="16" t="s">
        <v>82</v>
      </c>
      <c r="O12" s="42"/>
      <c r="P12" s="42"/>
      <c r="Q12" s="42"/>
    </row>
    <row r="13" spans="1:17" s="3" customFormat="1" ht="30" customHeight="1">
      <c r="A13" s="69" t="s">
        <v>127</v>
      </c>
      <c r="B13" s="8" t="s">
        <v>392</v>
      </c>
      <c r="C13" s="68" t="s">
        <v>393</v>
      </c>
      <c r="D13" s="68" t="s">
        <v>250</v>
      </c>
      <c r="E13" s="25">
        <v>13</v>
      </c>
      <c r="F13" s="89">
        <v>188</v>
      </c>
      <c r="G13" s="6">
        <f>+E13*F13</f>
        <v>2444</v>
      </c>
      <c r="H13" s="6">
        <v>4</v>
      </c>
      <c r="I13" s="6">
        <f>+E13*H13</f>
        <v>52</v>
      </c>
      <c r="J13" s="29">
        <v>0</v>
      </c>
      <c r="K13" s="29">
        <f>+E13*J13</f>
        <v>0</v>
      </c>
      <c r="L13" s="29">
        <v>0</v>
      </c>
      <c r="M13" s="6">
        <f t="shared" si="3"/>
        <v>2392</v>
      </c>
      <c r="N13" s="16" t="s">
        <v>76</v>
      </c>
      <c r="O13" s="42"/>
      <c r="P13" s="42"/>
      <c r="Q13" s="42"/>
    </row>
    <row r="14" spans="1:17" s="3" customFormat="1" ht="30" customHeight="1" thickBot="1">
      <c r="A14" s="69" t="s">
        <v>127</v>
      </c>
      <c r="B14" s="8" t="s">
        <v>345</v>
      </c>
      <c r="C14" s="77" t="s">
        <v>218</v>
      </c>
      <c r="D14" s="34" t="s">
        <v>5</v>
      </c>
      <c r="E14" s="25">
        <v>13</v>
      </c>
      <c r="F14" s="87">
        <v>188</v>
      </c>
      <c r="G14" s="23">
        <f>E14*F14</f>
        <v>2444</v>
      </c>
      <c r="H14" s="23">
        <v>4</v>
      </c>
      <c r="I14" s="23">
        <f>H14*E14</f>
        <v>52</v>
      </c>
      <c r="J14" s="23">
        <v>0</v>
      </c>
      <c r="K14" s="23">
        <v>0</v>
      </c>
      <c r="L14" s="23">
        <v>0</v>
      </c>
      <c r="M14" s="23">
        <f t="shared" si="3"/>
        <v>2392</v>
      </c>
      <c r="N14" s="16" t="s">
        <v>82</v>
      </c>
      <c r="O14" s="42"/>
      <c r="P14" s="42"/>
      <c r="Q14" s="42"/>
    </row>
    <row r="15" spans="1:17" s="3" customFormat="1" ht="30" customHeight="1" thickTop="1">
      <c r="A15" s="69"/>
      <c r="B15" s="38" t="s">
        <v>18</v>
      </c>
      <c r="C15" s="43"/>
      <c r="D15" s="71"/>
      <c r="E15" s="72"/>
      <c r="F15" s="90"/>
      <c r="G15" s="90">
        <f t="shared" ref="G15:L15" si="4">SUM(G7:G14)</f>
        <v>25922</v>
      </c>
      <c r="H15" s="90">
        <f t="shared" si="4"/>
        <v>149</v>
      </c>
      <c r="I15" s="90">
        <f t="shared" si="4"/>
        <v>1937</v>
      </c>
      <c r="J15" s="90">
        <f t="shared" si="4"/>
        <v>0</v>
      </c>
      <c r="K15" s="90">
        <f t="shared" si="4"/>
        <v>0</v>
      </c>
      <c r="L15" s="90">
        <f t="shared" si="4"/>
        <v>0</v>
      </c>
      <c r="M15" s="90">
        <f>SUM(M7:M14)</f>
        <v>23985</v>
      </c>
      <c r="N15" s="16"/>
    </row>
    <row r="16" spans="1:17" s="3" customFormat="1" ht="30" customHeight="1" thickBot="1">
      <c r="A16" s="127"/>
      <c r="B16" s="20"/>
      <c r="C16" s="129"/>
      <c r="D16" s="19"/>
      <c r="E16" s="20"/>
      <c r="F16" s="20"/>
      <c r="G16" s="21"/>
      <c r="H16" s="21"/>
      <c r="I16" s="21"/>
      <c r="J16" s="21"/>
      <c r="K16" s="21"/>
      <c r="L16" s="21"/>
      <c r="M16" s="21"/>
      <c r="N16" s="22"/>
    </row>
    <row r="17" spans="2:13" s="3" customFormat="1" ht="22.5" customHeight="1">
      <c r="M17" s="42"/>
    </row>
    <row r="18" spans="2:13" s="3" customFormat="1" ht="22.5" customHeight="1">
      <c r="B18" s="9" t="s">
        <v>254</v>
      </c>
      <c r="C18" s="9"/>
      <c r="I18" s="2" t="s">
        <v>370</v>
      </c>
    </row>
    <row r="19" spans="2:13" s="3" customFormat="1" ht="22.5" customHeight="1">
      <c r="B19" s="9"/>
      <c r="C19" s="9"/>
      <c r="I19" s="2"/>
    </row>
    <row r="20" spans="2:13" s="3" customFormat="1" ht="21.75" customHeight="1">
      <c r="B20" s="9"/>
      <c r="C20" s="9"/>
      <c r="I20" s="2"/>
    </row>
    <row r="21" spans="2:13" s="3" customFormat="1" ht="22.5" customHeight="1">
      <c r="B21" s="9" t="s">
        <v>21</v>
      </c>
      <c r="C21" s="9"/>
      <c r="I21" s="164" t="s">
        <v>371</v>
      </c>
      <c r="J21" s="74"/>
      <c r="K21" s="74"/>
      <c r="L21" s="74"/>
      <c r="M21" s="74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109375" style="2" customWidth="1"/>
    <col min="3" max="3" width="12.6640625" style="2" customWidth="1"/>
    <col min="4" max="4" width="17.6640625" style="120" customWidth="1"/>
    <col min="5" max="5" width="5.6640625" style="2" customWidth="1"/>
    <col min="6" max="6" width="7.6640625" style="2" customWidth="1"/>
    <col min="7" max="7" width="10.6640625" style="2" customWidth="1"/>
    <col min="8" max="8" width="1" style="2" hidden="1" customWidth="1"/>
    <col min="9" max="9" width="10.33203125" style="2" customWidth="1"/>
    <col min="10" max="10" width="0.5546875" style="2" hidden="1" customWidth="1"/>
    <col min="11" max="11" width="13.5546875" style="2" customWidth="1"/>
    <col min="12" max="12" width="11.109375" style="2" customWidth="1"/>
    <col min="13" max="13" width="11" style="2" customWidth="1"/>
    <col min="14" max="14" width="26.6640625" style="2" customWidth="1"/>
    <col min="15" max="16384" width="11.44140625" style="2"/>
  </cols>
  <sheetData>
    <row r="1" spans="1:17" s="1" customFormat="1" ht="18">
      <c r="A1" s="1" t="s">
        <v>22</v>
      </c>
      <c r="D1" s="116"/>
    </row>
    <row r="2" spans="1:17" s="1" customFormat="1" ht="18">
      <c r="A2" s="1" t="s">
        <v>255</v>
      </c>
      <c r="D2" s="116"/>
    </row>
    <row r="3" spans="1:17" s="1" customFormat="1" ht="18">
      <c r="A3" s="1" t="s">
        <v>23</v>
      </c>
      <c r="D3" s="116"/>
    </row>
    <row r="4" spans="1:17" s="1" customFormat="1" ht="18.600000000000001" thickBot="1">
      <c r="A4" s="1" t="s">
        <v>456</v>
      </c>
      <c r="D4" s="116"/>
    </row>
    <row r="5" spans="1:17" ht="34.200000000000003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5" t="s">
        <v>242</v>
      </c>
      <c r="K5" s="85" t="s">
        <v>243</v>
      </c>
      <c r="L5" s="85" t="s">
        <v>315</v>
      </c>
      <c r="M5" s="65" t="s">
        <v>18</v>
      </c>
      <c r="N5" s="86" t="s">
        <v>19</v>
      </c>
    </row>
    <row r="6" spans="1:17" s="3" customFormat="1" ht="22.5" customHeight="1">
      <c r="A6" s="46" t="s">
        <v>128</v>
      </c>
      <c r="B6" s="12" t="s">
        <v>28</v>
      </c>
      <c r="C6" s="12"/>
      <c r="D6" s="117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46" t="s">
        <v>128</v>
      </c>
      <c r="B7" s="4" t="s">
        <v>28</v>
      </c>
      <c r="C7" s="4"/>
      <c r="D7" s="118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29.25" customHeight="1">
      <c r="A8" s="48" t="s">
        <v>128</v>
      </c>
      <c r="B8" s="8" t="s">
        <v>350</v>
      </c>
      <c r="C8" s="34" t="s">
        <v>219</v>
      </c>
      <c r="D8" s="119" t="s">
        <v>344</v>
      </c>
      <c r="E8" s="25">
        <v>13</v>
      </c>
      <c r="F8" s="87">
        <v>194</v>
      </c>
      <c r="G8" s="6">
        <f>E8*F8</f>
        <v>2522</v>
      </c>
      <c r="H8" s="6">
        <v>6</v>
      </c>
      <c r="I8" s="6">
        <f>E8*H8</f>
        <v>78</v>
      </c>
      <c r="J8" s="6">
        <v>0</v>
      </c>
      <c r="K8" s="6">
        <f>+E8*J8</f>
        <v>0</v>
      </c>
      <c r="L8" s="6">
        <v>0</v>
      </c>
      <c r="M8" s="6">
        <f>+G8-I8+K8-L8</f>
        <v>2444</v>
      </c>
      <c r="N8" s="16" t="s">
        <v>81</v>
      </c>
      <c r="O8" s="42"/>
      <c r="P8" s="42"/>
      <c r="Q8" s="42"/>
    </row>
    <row r="9" spans="1:17" s="3" customFormat="1" ht="30" customHeight="1">
      <c r="A9" s="48" t="s">
        <v>128</v>
      </c>
      <c r="B9" s="8" t="s">
        <v>349</v>
      </c>
      <c r="C9" s="34" t="s">
        <v>219</v>
      </c>
      <c r="D9" s="68" t="s">
        <v>30</v>
      </c>
      <c r="E9" s="25">
        <v>13</v>
      </c>
      <c r="F9" s="87">
        <v>194</v>
      </c>
      <c r="G9" s="6">
        <f>E9*F9</f>
        <v>2522</v>
      </c>
      <c r="H9" s="6">
        <v>6</v>
      </c>
      <c r="I9" s="6">
        <f>E9*H9</f>
        <v>78</v>
      </c>
      <c r="J9" s="6">
        <v>0</v>
      </c>
      <c r="K9" s="6">
        <f t="shared" ref="K9:K15" si="0">+E9*J9</f>
        <v>0</v>
      </c>
      <c r="L9" s="6">
        <v>0</v>
      </c>
      <c r="M9" s="6">
        <f t="shared" ref="M9:M17" si="1">+G9-I9+K9-L9</f>
        <v>2444</v>
      </c>
      <c r="N9" s="16" t="s">
        <v>81</v>
      </c>
      <c r="O9" s="42"/>
      <c r="P9" s="42"/>
      <c r="Q9" s="42"/>
    </row>
    <row r="10" spans="1:17" s="3" customFormat="1" ht="30" customHeight="1">
      <c r="A10" s="48" t="s">
        <v>128</v>
      </c>
      <c r="B10" s="8" t="s">
        <v>29</v>
      </c>
      <c r="C10" s="34" t="s">
        <v>219</v>
      </c>
      <c r="D10" s="119" t="s">
        <v>31</v>
      </c>
      <c r="E10" s="25">
        <v>13</v>
      </c>
      <c r="F10" s="87">
        <v>188</v>
      </c>
      <c r="G10" s="6">
        <f t="shared" ref="G10:G17" si="2">E10*F10</f>
        <v>2444</v>
      </c>
      <c r="H10" s="6">
        <v>4</v>
      </c>
      <c r="I10" s="6">
        <f t="shared" ref="I10:I17" si="3">E10*H10</f>
        <v>52</v>
      </c>
      <c r="J10" s="6">
        <v>0</v>
      </c>
      <c r="K10" s="6">
        <f t="shared" si="0"/>
        <v>0</v>
      </c>
      <c r="L10" s="6">
        <v>142</v>
      </c>
      <c r="M10" s="6">
        <f t="shared" si="1"/>
        <v>2250</v>
      </c>
      <c r="N10" s="16" t="s">
        <v>81</v>
      </c>
      <c r="O10" s="42"/>
      <c r="P10" s="42"/>
      <c r="Q10" s="42"/>
    </row>
    <row r="11" spans="1:17" s="3" customFormat="1" ht="30" customHeight="1">
      <c r="A11" s="48" t="s">
        <v>128</v>
      </c>
      <c r="B11" s="8" t="s">
        <v>251</v>
      </c>
      <c r="C11" s="34" t="s">
        <v>219</v>
      </c>
      <c r="D11" s="68" t="s">
        <v>252</v>
      </c>
      <c r="E11" s="25">
        <v>13</v>
      </c>
      <c r="F11" s="87">
        <v>188</v>
      </c>
      <c r="G11" s="6">
        <f>E11*F11</f>
        <v>2444</v>
      </c>
      <c r="H11" s="6">
        <v>4</v>
      </c>
      <c r="I11" s="6">
        <f>E11*H11</f>
        <v>52</v>
      </c>
      <c r="J11" s="6">
        <v>0</v>
      </c>
      <c r="K11" s="6">
        <f>J11*E11</f>
        <v>0</v>
      </c>
      <c r="L11" s="6">
        <v>142</v>
      </c>
      <c r="M11" s="6">
        <f t="shared" si="1"/>
        <v>2250</v>
      </c>
      <c r="N11" s="16" t="s">
        <v>81</v>
      </c>
      <c r="O11" s="42"/>
      <c r="P11" s="42"/>
      <c r="Q11" s="42"/>
    </row>
    <row r="12" spans="1:17" s="3" customFormat="1" ht="28.2" customHeight="1">
      <c r="A12" s="48" t="s">
        <v>128</v>
      </c>
      <c r="B12" s="8" t="s">
        <v>358</v>
      </c>
      <c r="C12" s="96" t="s">
        <v>219</v>
      </c>
      <c r="D12" s="119" t="s">
        <v>116</v>
      </c>
      <c r="E12" s="25">
        <v>13</v>
      </c>
      <c r="F12" s="87">
        <v>86</v>
      </c>
      <c r="G12" s="6">
        <f t="shared" si="2"/>
        <v>1118</v>
      </c>
      <c r="H12" s="6">
        <v>0</v>
      </c>
      <c r="I12" s="6">
        <f t="shared" si="3"/>
        <v>0</v>
      </c>
      <c r="J12" s="6">
        <v>5</v>
      </c>
      <c r="K12" s="6">
        <f t="shared" si="0"/>
        <v>65</v>
      </c>
      <c r="L12" s="6">
        <v>0</v>
      </c>
      <c r="M12" s="6">
        <f t="shared" si="1"/>
        <v>1183</v>
      </c>
      <c r="N12" s="16" t="s">
        <v>81</v>
      </c>
      <c r="O12" s="42"/>
      <c r="P12" s="42"/>
      <c r="Q12" s="42"/>
    </row>
    <row r="13" spans="1:17" s="3" customFormat="1" ht="30" customHeight="1">
      <c r="A13" s="48" t="s">
        <v>128</v>
      </c>
      <c r="B13" s="8" t="s">
        <v>382</v>
      </c>
      <c r="C13" s="34" t="s">
        <v>219</v>
      </c>
      <c r="D13" s="68" t="s">
        <v>32</v>
      </c>
      <c r="E13" s="25">
        <v>13</v>
      </c>
      <c r="F13" s="87">
        <v>50</v>
      </c>
      <c r="G13" s="6">
        <f t="shared" si="2"/>
        <v>650</v>
      </c>
      <c r="H13" s="6">
        <v>0</v>
      </c>
      <c r="I13" s="6">
        <f t="shared" si="3"/>
        <v>0</v>
      </c>
      <c r="J13" s="6">
        <v>8</v>
      </c>
      <c r="K13" s="6">
        <f t="shared" si="0"/>
        <v>104</v>
      </c>
      <c r="L13" s="6">
        <v>0</v>
      </c>
      <c r="M13" s="6">
        <f t="shared" si="1"/>
        <v>754</v>
      </c>
      <c r="N13" s="16" t="s">
        <v>81</v>
      </c>
      <c r="O13" s="42"/>
      <c r="P13" s="42"/>
      <c r="Q13" s="42"/>
    </row>
    <row r="14" spans="1:17" s="3" customFormat="1" ht="30" customHeight="1">
      <c r="A14" s="48" t="s">
        <v>128</v>
      </c>
      <c r="B14" s="8" t="s">
        <v>172</v>
      </c>
      <c r="C14" s="34" t="s">
        <v>219</v>
      </c>
      <c r="D14" s="68" t="s">
        <v>32</v>
      </c>
      <c r="E14" s="25">
        <v>13</v>
      </c>
      <c r="F14" s="87">
        <v>50</v>
      </c>
      <c r="G14" s="6">
        <f t="shared" si="2"/>
        <v>650</v>
      </c>
      <c r="H14" s="6">
        <v>0</v>
      </c>
      <c r="I14" s="6">
        <f t="shared" si="3"/>
        <v>0</v>
      </c>
      <c r="J14" s="6">
        <v>8</v>
      </c>
      <c r="K14" s="6">
        <f t="shared" si="0"/>
        <v>104</v>
      </c>
      <c r="L14" s="6">
        <v>44</v>
      </c>
      <c r="M14" s="6">
        <f t="shared" si="1"/>
        <v>710</v>
      </c>
      <c r="N14" s="16" t="s">
        <v>81</v>
      </c>
      <c r="O14" s="42"/>
      <c r="P14" s="42"/>
      <c r="Q14" s="42"/>
    </row>
    <row r="15" spans="1:17" s="3" customFormat="1" ht="30" customHeight="1">
      <c r="A15" s="48" t="s">
        <v>128</v>
      </c>
      <c r="B15" s="8" t="s">
        <v>118</v>
      </c>
      <c r="C15" s="34" t="s">
        <v>219</v>
      </c>
      <c r="D15" s="68" t="s">
        <v>119</v>
      </c>
      <c r="E15" s="25">
        <v>13</v>
      </c>
      <c r="F15" s="87">
        <v>50</v>
      </c>
      <c r="G15" s="6">
        <f t="shared" si="2"/>
        <v>650</v>
      </c>
      <c r="H15" s="6">
        <v>0</v>
      </c>
      <c r="I15" s="6">
        <f t="shared" si="3"/>
        <v>0</v>
      </c>
      <c r="J15" s="6">
        <v>8</v>
      </c>
      <c r="K15" s="6">
        <f t="shared" si="0"/>
        <v>104</v>
      </c>
      <c r="L15" s="6">
        <v>78</v>
      </c>
      <c r="M15" s="6">
        <f t="shared" si="1"/>
        <v>676</v>
      </c>
      <c r="N15" s="16" t="s">
        <v>81</v>
      </c>
      <c r="O15" s="42"/>
      <c r="P15" s="42"/>
      <c r="Q15" s="42"/>
    </row>
    <row r="16" spans="1:17" s="3" customFormat="1" ht="30" customHeight="1">
      <c r="A16" s="48" t="s">
        <v>128</v>
      </c>
      <c r="B16" s="8" t="s">
        <v>302</v>
      </c>
      <c r="C16" s="68" t="s">
        <v>219</v>
      </c>
      <c r="D16" s="119" t="s">
        <v>235</v>
      </c>
      <c r="E16" s="25">
        <v>13</v>
      </c>
      <c r="F16" s="87">
        <v>50</v>
      </c>
      <c r="G16" s="6">
        <f>E16*F16</f>
        <v>650</v>
      </c>
      <c r="H16" s="6">
        <v>0</v>
      </c>
      <c r="I16" s="6">
        <f>E16*H16</f>
        <v>0</v>
      </c>
      <c r="J16" s="6">
        <v>8</v>
      </c>
      <c r="K16" s="6">
        <f>+E16*J16</f>
        <v>104</v>
      </c>
      <c r="L16" s="6">
        <v>0</v>
      </c>
      <c r="M16" s="6">
        <f>+G16-I16+K16-L16</f>
        <v>754</v>
      </c>
      <c r="N16" s="16" t="s">
        <v>81</v>
      </c>
      <c r="O16" s="42"/>
      <c r="P16" s="42"/>
      <c r="Q16" s="42"/>
    </row>
    <row r="17" spans="1:17" s="3" customFormat="1" ht="30" customHeight="1" thickBot="1">
      <c r="A17" s="48" t="s">
        <v>128</v>
      </c>
      <c r="B17" s="7" t="s">
        <v>319</v>
      </c>
      <c r="C17" s="68" t="s">
        <v>219</v>
      </c>
      <c r="D17" s="68" t="s">
        <v>374</v>
      </c>
      <c r="E17" s="25">
        <v>13</v>
      </c>
      <c r="F17" s="88">
        <v>50</v>
      </c>
      <c r="G17" s="23">
        <f t="shared" si="2"/>
        <v>650</v>
      </c>
      <c r="H17" s="23">
        <v>0</v>
      </c>
      <c r="I17" s="23">
        <f t="shared" si="3"/>
        <v>0</v>
      </c>
      <c r="J17" s="23">
        <v>8</v>
      </c>
      <c r="K17" s="23">
        <f>+E17*J17</f>
        <v>104</v>
      </c>
      <c r="L17" s="23">
        <v>0</v>
      </c>
      <c r="M17" s="23">
        <f t="shared" si="1"/>
        <v>754</v>
      </c>
      <c r="N17" s="16" t="s">
        <v>81</v>
      </c>
      <c r="O17" s="42"/>
      <c r="P17" s="42"/>
      <c r="Q17" s="42"/>
    </row>
    <row r="18" spans="1:17" s="40" customFormat="1" ht="30" customHeight="1" thickTop="1" thickBot="1">
      <c r="A18" s="49"/>
      <c r="B18" s="37" t="s">
        <v>18</v>
      </c>
      <c r="C18" s="37"/>
      <c r="D18" s="136"/>
      <c r="E18" s="137"/>
      <c r="F18" s="24"/>
      <c r="G18" s="24">
        <f t="shared" ref="G18:L18" si="4">SUM(G8:G17)</f>
        <v>14300</v>
      </c>
      <c r="H18" s="24">
        <f t="shared" si="4"/>
        <v>20</v>
      </c>
      <c r="I18" s="24">
        <f t="shared" si="4"/>
        <v>260</v>
      </c>
      <c r="J18" s="24">
        <f t="shared" si="4"/>
        <v>45</v>
      </c>
      <c r="K18" s="24">
        <f t="shared" si="4"/>
        <v>585</v>
      </c>
      <c r="L18" s="24">
        <f t="shared" si="4"/>
        <v>406</v>
      </c>
      <c r="M18" s="24">
        <f>SUM(M8:M17)</f>
        <v>14219</v>
      </c>
      <c r="N18" s="138"/>
    </row>
    <row r="19" spans="1:17" s="3" customFormat="1" ht="22.5" customHeight="1">
      <c r="D19" s="74"/>
    </row>
    <row r="20" spans="1:17" s="3" customFormat="1" ht="22.5" customHeight="1">
      <c r="B20" s="9" t="s">
        <v>254</v>
      </c>
      <c r="D20" s="74"/>
      <c r="I20" s="2" t="s">
        <v>370</v>
      </c>
    </row>
    <row r="21" spans="1:17" s="3" customFormat="1" ht="22.5" customHeight="1">
      <c r="B21" s="9"/>
      <c r="C21" s="9"/>
      <c r="D21" s="74"/>
      <c r="I21" s="2"/>
    </row>
    <row r="22" spans="1:17" s="3" customFormat="1" ht="21.75" customHeight="1">
      <c r="B22" s="9"/>
      <c r="C22" s="9"/>
      <c r="D22" s="74"/>
      <c r="I22" s="2"/>
    </row>
    <row r="23" spans="1:17" s="3" customFormat="1" ht="22.5" customHeight="1">
      <c r="B23" s="9" t="s">
        <v>21</v>
      </c>
      <c r="C23" s="9"/>
      <c r="D23" s="74"/>
      <c r="I23" s="164" t="s">
        <v>371</v>
      </c>
      <c r="J23" s="74"/>
      <c r="K23" s="74"/>
      <c r="L23" s="74"/>
      <c r="M23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1:Q19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30.44140625" style="2" customWidth="1"/>
    <col min="3" max="3" width="12.5546875" style="2" customWidth="1"/>
    <col min="4" max="4" width="17.5546875" style="2" customWidth="1"/>
    <col min="5" max="5" width="5.6640625" style="2" customWidth="1"/>
    <col min="6" max="6" width="7.5546875" style="2" customWidth="1"/>
    <col min="7" max="7" width="10.109375" style="2" customWidth="1"/>
    <col min="8" max="8" width="0.109375" style="2" customWidth="1"/>
    <col min="9" max="9" width="9.6640625" style="2" customWidth="1"/>
    <col min="10" max="10" width="0.5546875" style="2" hidden="1" customWidth="1"/>
    <col min="11" max="12" width="10.44140625" style="2" customWidth="1"/>
    <col min="13" max="13" width="11" style="2" customWidth="1"/>
    <col min="14" max="14" width="27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ht="43.2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5" t="s">
        <v>242</v>
      </c>
      <c r="K5" s="85" t="s">
        <v>243</v>
      </c>
      <c r="L5" s="85" t="s">
        <v>315</v>
      </c>
      <c r="M5" s="65" t="s">
        <v>18</v>
      </c>
      <c r="N5" s="86" t="s">
        <v>19</v>
      </c>
    </row>
    <row r="6" spans="1:17" s="3" customFormat="1" ht="22.5" customHeight="1">
      <c r="A6" s="56" t="s">
        <v>128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128</v>
      </c>
      <c r="B7" s="4" t="s">
        <v>33</v>
      </c>
      <c r="C7" s="4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48" t="s">
        <v>132</v>
      </c>
      <c r="B8" s="8" t="s">
        <v>354</v>
      </c>
      <c r="C8" s="34" t="s">
        <v>220</v>
      </c>
      <c r="D8" s="34" t="s">
        <v>91</v>
      </c>
      <c r="E8" s="25">
        <v>13</v>
      </c>
      <c r="F8" s="87">
        <v>78</v>
      </c>
      <c r="G8" s="6">
        <f t="shared" ref="G8:G13" si="0">E8*F8</f>
        <v>1014</v>
      </c>
      <c r="H8" s="6">
        <v>0</v>
      </c>
      <c r="I8" s="6">
        <f t="shared" ref="I8:I13" si="1">E8*H8</f>
        <v>0</v>
      </c>
      <c r="J8" s="6">
        <v>11</v>
      </c>
      <c r="K8" s="6">
        <f t="shared" ref="K8:K13" si="2">+E8*J8</f>
        <v>143</v>
      </c>
      <c r="L8" s="6">
        <v>0</v>
      </c>
      <c r="M8" s="6">
        <f t="shared" ref="M8:M13" si="3">+G8-I8+K8-L8</f>
        <v>1157</v>
      </c>
      <c r="N8" s="16" t="s">
        <v>77</v>
      </c>
      <c r="O8" s="42"/>
      <c r="P8" s="42"/>
      <c r="Q8" s="42"/>
    </row>
    <row r="9" spans="1:17" s="3" customFormat="1" ht="30" customHeight="1">
      <c r="A9" s="48" t="s">
        <v>145</v>
      </c>
      <c r="B9" s="8" t="s">
        <v>34</v>
      </c>
      <c r="C9" s="34" t="s">
        <v>220</v>
      </c>
      <c r="D9" s="34" t="s">
        <v>65</v>
      </c>
      <c r="E9" s="25">
        <v>13</v>
      </c>
      <c r="F9" s="87">
        <v>148</v>
      </c>
      <c r="G9" s="6">
        <f t="shared" si="0"/>
        <v>1924</v>
      </c>
      <c r="H9" s="6">
        <v>0</v>
      </c>
      <c r="I9" s="6">
        <f t="shared" si="1"/>
        <v>0</v>
      </c>
      <c r="J9" s="6">
        <v>1</v>
      </c>
      <c r="K9" s="6">
        <f t="shared" si="2"/>
        <v>13</v>
      </c>
      <c r="L9" s="6">
        <v>110</v>
      </c>
      <c r="M9" s="6">
        <f t="shared" si="3"/>
        <v>1827</v>
      </c>
      <c r="N9" s="16" t="s">
        <v>77</v>
      </c>
      <c r="O9" s="42"/>
      <c r="P9" s="42"/>
      <c r="Q9" s="42"/>
    </row>
    <row r="10" spans="1:17" s="3" customFormat="1" ht="30" customHeight="1">
      <c r="A10" s="48" t="s">
        <v>174</v>
      </c>
      <c r="B10" s="51" t="s">
        <v>167</v>
      </c>
      <c r="C10" s="84" t="s">
        <v>221</v>
      </c>
      <c r="D10" s="82" t="s">
        <v>5</v>
      </c>
      <c r="E10" s="25">
        <v>13</v>
      </c>
      <c r="F10" s="87">
        <v>188</v>
      </c>
      <c r="G10" s="6">
        <f>+E10*F10</f>
        <v>2444</v>
      </c>
      <c r="H10" s="6">
        <v>4</v>
      </c>
      <c r="I10" s="6">
        <f>E10*H10</f>
        <v>52</v>
      </c>
      <c r="J10" s="6">
        <v>0</v>
      </c>
      <c r="K10" s="29">
        <v>0</v>
      </c>
      <c r="L10" s="29">
        <v>142</v>
      </c>
      <c r="M10" s="6">
        <f>+G10-I10+K10-L10</f>
        <v>2250</v>
      </c>
      <c r="N10" s="16" t="s">
        <v>82</v>
      </c>
      <c r="O10" s="42"/>
      <c r="P10" s="42"/>
      <c r="Q10" s="42"/>
    </row>
    <row r="11" spans="1:17" s="3" customFormat="1" ht="30" customHeight="1">
      <c r="A11" s="48" t="s">
        <v>147</v>
      </c>
      <c r="B11" s="8" t="s">
        <v>35</v>
      </c>
      <c r="C11" s="34" t="s">
        <v>220</v>
      </c>
      <c r="D11" s="68" t="s">
        <v>66</v>
      </c>
      <c r="E11" s="25">
        <v>13</v>
      </c>
      <c r="F11" s="87">
        <v>148</v>
      </c>
      <c r="G11" s="6">
        <f t="shared" si="0"/>
        <v>1924</v>
      </c>
      <c r="H11" s="6">
        <v>0</v>
      </c>
      <c r="I11" s="6">
        <f t="shared" si="1"/>
        <v>0</v>
      </c>
      <c r="J11" s="6">
        <v>1</v>
      </c>
      <c r="K11" s="6">
        <f t="shared" si="2"/>
        <v>13</v>
      </c>
      <c r="L11" s="6">
        <v>110</v>
      </c>
      <c r="M11" s="6">
        <f t="shared" si="3"/>
        <v>1827</v>
      </c>
      <c r="N11" s="16" t="s">
        <v>77</v>
      </c>
      <c r="O11" s="42"/>
      <c r="P11" s="42"/>
      <c r="Q11" s="42"/>
    </row>
    <row r="12" spans="1:17" s="3" customFormat="1" ht="30" customHeight="1">
      <c r="A12" s="48" t="s">
        <v>148</v>
      </c>
      <c r="B12" s="8" t="s">
        <v>36</v>
      </c>
      <c r="C12" s="34" t="s">
        <v>220</v>
      </c>
      <c r="D12" s="34" t="s">
        <v>67</v>
      </c>
      <c r="E12" s="25">
        <v>13</v>
      </c>
      <c r="F12" s="87">
        <v>148</v>
      </c>
      <c r="G12" s="6">
        <f t="shared" si="0"/>
        <v>1924</v>
      </c>
      <c r="H12" s="6">
        <v>0</v>
      </c>
      <c r="I12" s="6">
        <f t="shared" si="1"/>
        <v>0</v>
      </c>
      <c r="J12" s="6">
        <v>1</v>
      </c>
      <c r="K12" s="6">
        <f t="shared" si="2"/>
        <v>13</v>
      </c>
      <c r="L12" s="6">
        <v>110</v>
      </c>
      <c r="M12" s="6">
        <f t="shared" si="3"/>
        <v>1827</v>
      </c>
      <c r="N12" s="16" t="s">
        <v>77</v>
      </c>
      <c r="O12" s="42"/>
      <c r="P12" s="42"/>
      <c r="Q12" s="42"/>
    </row>
    <row r="13" spans="1:17" s="3" customFormat="1" ht="30" customHeight="1" thickBot="1">
      <c r="A13" s="48" t="s">
        <v>149</v>
      </c>
      <c r="B13" s="8" t="s">
        <v>353</v>
      </c>
      <c r="C13" s="34" t="s">
        <v>220</v>
      </c>
      <c r="D13" s="34" t="s">
        <v>146</v>
      </c>
      <c r="E13" s="25">
        <v>13</v>
      </c>
      <c r="F13" s="88">
        <v>112</v>
      </c>
      <c r="G13" s="23">
        <f t="shared" si="0"/>
        <v>1456</v>
      </c>
      <c r="H13" s="23">
        <v>0</v>
      </c>
      <c r="I13" s="23">
        <f t="shared" si="1"/>
        <v>0</v>
      </c>
      <c r="J13" s="23">
        <v>4</v>
      </c>
      <c r="K13" s="23">
        <f t="shared" si="2"/>
        <v>52</v>
      </c>
      <c r="L13" s="23">
        <v>0</v>
      </c>
      <c r="M13" s="23">
        <f t="shared" si="3"/>
        <v>1508</v>
      </c>
      <c r="N13" s="16" t="s">
        <v>77</v>
      </c>
      <c r="O13" s="42"/>
      <c r="P13" s="42"/>
      <c r="Q13" s="42"/>
    </row>
    <row r="14" spans="1:17" s="3" customFormat="1" ht="30" customHeight="1" thickTop="1" thickBot="1">
      <c r="A14" s="49"/>
      <c r="B14" s="37" t="s">
        <v>18</v>
      </c>
      <c r="C14" s="37"/>
      <c r="D14" s="37"/>
      <c r="E14" s="37"/>
      <c r="F14" s="24">
        <f t="shared" ref="F14:L14" si="4">SUM(F8:F13)</f>
        <v>822</v>
      </c>
      <c r="G14" s="24">
        <f t="shared" si="4"/>
        <v>10686</v>
      </c>
      <c r="H14" s="24">
        <f t="shared" si="4"/>
        <v>4</v>
      </c>
      <c r="I14" s="24">
        <f t="shared" si="4"/>
        <v>52</v>
      </c>
      <c r="J14" s="24">
        <f t="shared" si="4"/>
        <v>18</v>
      </c>
      <c r="K14" s="24">
        <f t="shared" si="4"/>
        <v>234</v>
      </c>
      <c r="L14" s="24">
        <f t="shared" si="4"/>
        <v>472</v>
      </c>
      <c r="M14" s="24">
        <f>SUM(M8:M13)</f>
        <v>10396</v>
      </c>
      <c r="N14" s="22"/>
    </row>
    <row r="15" spans="1:17" s="3" customFormat="1" ht="22.5" customHeight="1">
      <c r="M15" s="42"/>
    </row>
    <row r="16" spans="1:17" s="3" customFormat="1" ht="22.5" customHeight="1">
      <c r="B16" s="9" t="s">
        <v>254</v>
      </c>
      <c r="C16" s="9"/>
      <c r="I16" s="2" t="s">
        <v>370</v>
      </c>
    </row>
    <row r="17" spans="2:13" s="3" customFormat="1" ht="22.5" customHeight="1">
      <c r="B17" s="9"/>
      <c r="C17" s="9"/>
      <c r="I17" s="2"/>
    </row>
    <row r="18" spans="2:13" s="3" customFormat="1" ht="21.75" customHeight="1">
      <c r="B18" s="9"/>
      <c r="C18" s="9"/>
      <c r="I18" s="2"/>
    </row>
    <row r="19" spans="2:13" s="3" customFormat="1" ht="22.5" customHeight="1">
      <c r="B19" s="9" t="s">
        <v>21</v>
      </c>
      <c r="C19" s="9"/>
      <c r="I19" s="164" t="s">
        <v>371</v>
      </c>
      <c r="J19" s="74"/>
      <c r="K19" s="74"/>
      <c r="L19" s="74"/>
      <c r="M19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2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5546875" style="2" customWidth="1"/>
    <col min="2" max="2" width="29.109375" style="2" customWidth="1"/>
    <col min="3" max="3" width="12.6640625" style="2" customWidth="1"/>
    <col min="4" max="4" width="11.5546875" style="2"/>
    <col min="5" max="5" width="7.6640625" style="2" customWidth="1"/>
    <col min="6" max="6" width="8.6640625" style="2" customWidth="1"/>
    <col min="7" max="7" width="10.6640625" style="2" customWidth="1"/>
    <col min="8" max="8" width="0" style="2" hidden="1" customWidth="1"/>
    <col min="9" max="9" width="10.88671875" style="2" customWidth="1"/>
    <col min="10" max="10" width="10.88671875" style="2" hidden="1" customWidth="1"/>
    <col min="11" max="11" width="11.5546875" style="2"/>
    <col min="12" max="12" width="0" style="2" hidden="1" customWidth="1"/>
    <col min="13" max="13" width="11.5546875" style="2"/>
    <col min="14" max="14" width="26.6640625" style="2" customWidth="1"/>
    <col min="15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186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457</v>
      </c>
    </row>
    <row r="5" spans="1:14" ht="30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11" t="s">
        <v>25</v>
      </c>
      <c r="F5" s="85" t="s">
        <v>237</v>
      </c>
      <c r="G5" s="11" t="s">
        <v>321</v>
      </c>
      <c r="H5" s="11"/>
      <c r="I5" s="11" t="s">
        <v>322</v>
      </c>
      <c r="J5" s="85" t="s">
        <v>249</v>
      </c>
      <c r="K5" s="65" t="s">
        <v>323</v>
      </c>
      <c r="L5" s="65" t="s">
        <v>324</v>
      </c>
      <c r="M5" s="11" t="s">
        <v>18</v>
      </c>
      <c r="N5" s="104" t="s">
        <v>19</v>
      </c>
    </row>
    <row r="6" spans="1:14" s="3" customFormat="1" ht="30" customHeight="1">
      <c r="A6" s="56" t="s">
        <v>325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>
      <c r="A7" s="48" t="s">
        <v>128</v>
      </c>
      <c r="B7" s="8" t="s">
        <v>359</v>
      </c>
      <c r="C7" s="68" t="s">
        <v>326</v>
      </c>
      <c r="D7" s="68" t="s">
        <v>327</v>
      </c>
      <c r="E7" s="25">
        <v>28</v>
      </c>
      <c r="F7" s="25">
        <v>22</v>
      </c>
      <c r="G7" s="6">
        <f>E7*F7</f>
        <v>616</v>
      </c>
      <c r="H7" s="6">
        <v>0</v>
      </c>
      <c r="I7" s="6" t="e">
        <f>H7*#REF!</f>
        <v>#REF!</v>
      </c>
      <c r="J7" s="6">
        <v>11</v>
      </c>
      <c r="K7" s="6">
        <f>J7*E7</f>
        <v>308</v>
      </c>
      <c r="L7" s="6">
        <v>0</v>
      </c>
      <c r="M7" s="6" t="e">
        <f>+G7-I7+K7</f>
        <v>#REF!</v>
      </c>
      <c r="N7" s="16" t="s">
        <v>328</v>
      </c>
    </row>
    <row r="8" spans="1:14" s="3" customFormat="1" ht="30" hidden="1" customHeight="1">
      <c r="A8" s="48" t="s">
        <v>128</v>
      </c>
      <c r="B8" s="7"/>
      <c r="C8" s="68" t="s">
        <v>326</v>
      </c>
      <c r="D8" s="68" t="s">
        <v>329</v>
      </c>
      <c r="E8" s="25">
        <v>28</v>
      </c>
      <c r="F8" s="25">
        <v>0</v>
      </c>
      <c r="G8" s="6">
        <f t="shared" ref="G8:G14" si="0">E8*F8</f>
        <v>0</v>
      </c>
      <c r="H8" s="6">
        <v>0</v>
      </c>
      <c r="I8" s="6" t="e">
        <f>H8*#REF!</f>
        <v>#REF!</v>
      </c>
      <c r="J8" s="6">
        <v>0</v>
      </c>
      <c r="K8" s="6">
        <f t="shared" ref="K8:K14" si="1">J8*E8</f>
        <v>0</v>
      </c>
      <c r="L8" s="6">
        <v>0</v>
      </c>
      <c r="M8" s="6" t="e">
        <f t="shared" ref="M8:M14" si="2">+G8-I8+K8</f>
        <v>#REF!</v>
      </c>
      <c r="N8" s="16" t="s">
        <v>328</v>
      </c>
    </row>
    <row r="9" spans="1:14" s="3" customFormat="1" ht="30" customHeight="1">
      <c r="A9" s="48" t="s">
        <v>128</v>
      </c>
      <c r="B9" s="8" t="s">
        <v>363</v>
      </c>
      <c r="C9" s="68" t="s">
        <v>326</v>
      </c>
      <c r="D9" s="68" t="s">
        <v>330</v>
      </c>
      <c r="E9" s="25">
        <v>28</v>
      </c>
      <c r="F9" s="25">
        <v>22</v>
      </c>
      <c r="G9" s="6">
        <f t="shared" si="0"/>
        <v>616</v>
      </c>
      <c r="H9" s="6">
        <v>0</v>
      </c>
      <c r="I9" s="6" t="e">
        <f>H9*#REF!</f>
        <v>#REF!</v>
      </c>
      <c r="J9" s="6">
        <v>11</v>
      </c>
      <c r="K9" s="6">
        <f t="shared" si="1"/>
        <v>308</v>
      </c>
      <c r="L9" s="6">
        <v>0</v>
      </c>
      <c r="M9" s="6" t="e">
        <f t="shared" si="2"/>
        <v>#REF!</v>
      </c>
      <c r="N9" s="16" t="s">
        <v>328</v>
      </c>
    </row>
    <row r="10" spans="1:14" s="3" customFormat="1" ht="30" customHeight="1">
      <c r="A10" s="48" t="s">
        <v>128</v>
      </c>
      <c r="B10" s="8" t="s">
        <v>362</v>
      </c>
      <c r="C10" s="68" t="s">
        <v>326</v>
      </c>
      <c r="D10" s="68" t="s">
        <v>331</v>
      </c>
      <c r="E10" s="25">
        <v>28</v>
      </c>
      <c r="F10" s="25">
        <v>22</v>
      </c>
      <c r="G10" s="6">
        <f t="shared" si="0"/>
        <v>616</v>
      </c>
      <c r="H10" s="6">
        <v>0</v>
      </c>
      <c r="I10" s="6" t="e">
        <f>H10*#REF!</f>
        <v>#REF!</v>
      </c>
      <c r="J10" s="6">
        <v>11</v>
      </c>
      <c r="K10" s="6">
        <f t="shared" si="1"/>
        <v>308</v>
      </c>
      <c r="L10" s="6">
        <v>0</v>
      </c>
      <c r="M10" s="6" t="e">
        <f t="shared" si="2"/>
        <v>#REF!</v>
      </c>
      <c r="N10" s="16" t="s">
        <v>328</v>
      </c>
    </row>
    <row r="11" spans="1:14" s="3" customFormat="1" ht="30" customHeight="1">
      <c r="A11" s="48" t="s">
        <v>128</v>
      </c>
      <c r="B11" s="8" t="s">
        <v>332</v>
      </c>
      <c r="C11" s="68" t="s">
        <v>326</v>
      </c>
      <c r="D11" s="68" t="s">
        <v>333</v>
      </c>
      <c r="E11" s="25">
        <v>28</v>
      </c>
      <c r="F11" s="25">
        <v>22</v>
      </c>
      <c r="G11" s="6">
        <f t="shared" si="0"/>
        <v>616</v>
      </c>
      <c r="H11" s="6">
        <v>0</v>
      </c>
      <c r="I11" s="6" t="e">
        <f>H11*#REF!</f>
        <v>#REF!</v>
      </c>
      <c r="J11" s="6">
        <v>11</v>
      </c>
      <c r="K11" s="6">
        <f t="shared" si="1"/>
        <v>308</v>
      </c>
      <c r="L11" s="6">
        <v>0</v>
      </c>
      <c r="M11" s="6" t="e">
        <f t="shared" si="2"/>
        <v>#REF!</v>
      </c>
      <c r="N11" s="16" t="s">
        <v>328</v>
      </c>
    </row>
    <row r="12" spans="1:14" s="3" customFormat="1" ht="30" customHeight="1">
      <c r="A12" s="48" t="s">
        <v>128</v>
      </c>
      <c r="B12" s="8" t="s">
        <v>428</v>
      </c>
      <c r="C12" s="68" t="s">
        <v>326</v>
      </c>
      <c r="D12" s="68" t="s">
        <v>429</v>
      </c>
      <c r="E12" s="25">
        <v>28</v>
      </c>
      <c r="F12" s="25">
        <v>22</v>
      </c>
      <c r="G12" s="6">
        <f t="shared" si="0"/>
        <v>616</v>
      </c>
      <c r="H12" s="6">
        <v>0</v>
      </c>
      <c r="I12" s="6" t="e">
        <f>H12*#REF!</f>
        <v>#REF!</v>
      </c>
      <c r="J12" s="6">
        <v>11</v>
      </c>
      <c r="K12" s="6">
        <f t="shared" si="1"/>
        <v>308</v>
      </c>
      <c r="L12" s="6">
        <v>0</v>
      </c>
      <c r="M12" s="6" t="e">
        <f t="shared" si="2"/>
        <v>#REF!</v>
      </c>
      <c r="N12" s="16" t="s">
        <v>328</v>
      </c>
    </row>
    <row r="13" spans="1:14" s="3" customFormat="1" ht="30" customHeight="1">
      <c r="A13" s="48" t="s">
        <v>128</v>
      </c>
      <c r="B13" s="8" t="s">
        <v>361</v>
      </c>
      <c r="C13" s="68" t="s">
        <v>326</v>
      </c>
      <c r="D13" s="68" t="s">
        <v>334</v>
      </c>
      <c r="E13" s="25">
        <v>28</v>
      </c>
      <c r="F13" s="25">
        <v>22</v>
      </c>
      <c r="G13" s="6">
        <f t="shared" si="0"/>
        <v>616</v>
      </c>
      <c r="H13" s="6">
        <v>0</v>
      </c>
      <c r="I13" s="6" t="e">
        <f>H13*#REF!</f>
        <v>#REF!</v>
      </c>
      <c r="J13" s="6">
        <v>11</v>
      </c>
      <c r="K13" s="6">
        <f t="shared" si="1"/>
        <v>308</v>
      </c>
      <c r="L13" s="6">
        <v>0</v>
      </c>
      <c r="M13" s="6" t="e">
        <f t="shared" si="2"/>
        <v>#REF!</v>
      </c>
      <c r="N13" s="16" t="s">
        <v>328</v>
      </c>
    </row>
    <row r="14" spans="1:14" s="3" customFormat="1" ht="30" customHeight="1" thickBot="1">
      <c r="A14" s="48" t="s">
        <v>128</v>
      </c>
      <c r="B14" s="8" t="s">
        <v>360</v>
      </c>
      <c r="C14" s="68" t="s">
        <v>326</v>
      </c>
      <c r="D14" s="68" t="s">
        <v>335</v>
      </c>
      <c r="E14" s="25">
        <v>28</v>
      </c>
      <c r="F14" s="25">
        <v>22</v>
      </c>
      <c r="G14" s="23">
        <f t="shared" si="0"/>
        <v>616</v>
      </c>
      <c r="H14" s="23">
        <v>0</v>
      </c>
      <c r="I14" s="23" t="e">
        <f>H14*#REF!</f>
        <v>#REF!</v>
      </c>
      <c r="J14" s="23">
        <v>11</v>
      </c>
      <c r="K14" s="23">
        <f t="shared" si="1"/>
        <v>308</v>
      </c>
      <c r="L14" s="23">
        <v>0</v>
      </c>
      <c r="M14" s="23" t="e">
        <f t="shared" si="2"/>
        <v>#REF!</v>
      </c>
      <c r="N14" s="16" t="s">
        <v>328</v>
      </c>
    </row>
    <row r="15" spans="1:14" s="3" customFormat="1" ht="30" customHeight="1" thickTop="1" thickBot="1">
      <c r="A15" s="49"/>
      <c r="B15" s="37" t="s">
        <v>18</v>
      </c>
      <c r="C15" s="37"/>
      <c r="D15" s="37"/>
      <c r="E15" s="37"/>
      <c r="F15" s="37"/>
      <c r="G15" s="24">
        <f t="shared" ref="G15:L15" si="3">SUM(G7:G14)</f>
        <v>4312</v>
      </c>
      <c r="H15" s="24">
        <f t="shared" si="3"/>
        <v>0</v>
      </c>
      <c r="I15" s="24" t="e">
        <f t="shared" si="3"/>
        <v>#REF!</v>
      </c>
      <c r="J15" s="24">
        <f t="shared" si="3"/>
        <v>77</v>
      </c>
      <c r="K15" s="24">
        <f t="shared" si="3"/>
        <v>2156</v>
      </c>
      <c r="L15" s="24">
        <f t="shared" si="3"/>
        <v>0</v>
      </c>
      <c r="M15" s="24" t="e">
        <f>SUM(M7:M14)</f>
        <v>#REF!</v>
      </c>
      <c r="N15" s="22"/>
    </row>
    <row r="16" spans="1:14" s="3" customFormat="1" ht="30" customHeight="1">
      <c r="M16" s="42"/>
    </row>
    <row r="17" spans="2:13" s="3" customFormat="1" ht="30" customHeight="1">
      <c r="B17" s="178" t="s">
        <v>254</v>
      </c>
      <c r="C17" s="178"/>
      <c r="G17" s="2" t="s">
        <v>370</v>
      </c>
      <c r="H17" s="2" t="s">
        <v>370</v>
      </c>
      <c r="I17" s="2"/>
      <c r="J17" s="2" t="s">
        <v>370</v>
      </c>
      <c r="K17" s="2"/>
      <c r="L17" s="2" t="s">
        <v>370</v>
      </c>
      <c r="M17" s="2"/>
    </row>
    <row r="18" spans="2:13" s="3" customFormat="1" ht="30" customHeight="1">
      <c r="B18" s="178"/>
      <c r="C18" s="178"/>
      <c r="G18" s="2"/>
      <c r="H18" s="2"/>
      <c r="I18" s="2"/>
      <c r="J18" s="2"/>
      <c r="K18" s="2"/>
      <c r="L18" s="2"/>
      <c r="M18" s="2"/>
    </row>
    <row r="19" spans="2:13" s="3" customFormat="1" ht="30" customHeight="1">
      <c r="B19" s="178"/>
      <c r="C19" s="178"/>
      <c r="G19" s="2"/>
      <c r="H19" s="2"/>
      <c r="I19" s="2"/>
      <c r="J19" s="2"/>
      <c r="K19" s="2"/>
      <c r="L19" s="2"/>
      <c r="M19" s="2"/>
    </row>
    <row r="20" spans="2:13" s="3" customFormat="1" ht="30" customHeight="1">
      <c r="B20" s="178" t="s">
        <v>21</v>
      </c>
      <c r="C20" s="178"/>
      <c r="G20" s="164" t="s">
        <v>371</v>
      </c>
      <c r="H20" s="164" t="s">
        <v>371</v>
      </c>
      <c r="I20" s="164"/>
      <c r="J20" s="164" t="s">
        <v>371</v>
      </c>
      <c r="K20" s="164"/>
      <c r="L20" s="164" t="s">
        <v>371</v>
      </c>
      <c r="M20" s="164"/>
    </row>
    <row r="21" spans="2:13" ht="30" customHeight="1"/>
    <row r="22" spans="2:13" ht="30" customHeight="1"/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REG</vt:lpstr>
      <vt:lpstr>PRESID</vt:lpstr>
      <vt:lpstr>CHAYITO</vt:lpstr>
      <vt:lpstr>SINDIC</vt:lpstr>
      <vt:lpstr>REG CIV,  PROM ECO</vt:lpstr>
      <vt:lpstr>DES AGROP, DES SOC, CULTURA</vt:lpstr>
      <vt:lpstr>DELEG</vt:lpstr>
      <vt:lpstr>RECAUD DELEG</vt:lpstr>
      <vt:lpstr>AGENCIAS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 VI</vt:lpstr>
      <vt:lpstr>SER PUB VII</vt:lpstr>
      <vt:lpstr>SER PUB VIII</vt:lpstr>
      <vt:lpstr>DEL. VILLA LAGO</vt:lpstr>
      <vt:lpstr>EVENTUALES1</vt:lpstr>
      <vt:lpstr>EVENTUALES2</vt:lpstr>
      <vt:lpstr>EVENTUALES3</vt:lpstr>
      <vt:lpstr>EVENTUALES4</vt:lpstr>
      <vt:lpstr>N-SEG PUB I</vt:lpstr>
      <vt:lpstr>N-SEG PUB II</vt:lpstr>
      <vt:lpstr>N-SEG PUB III</vt:lpstr>
      <vt:lpstr>N-SEP PUBIV</vt:lpstr>
      <vt:lpstr>PROT CIVIL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Presidencia Municipal</cp:lastModifiedBy>
  <cp:lastPrinted>2015-02-26T22:54:45Z</cp:lastPrinted>
  <dcterms:created xsi:type="dcterms:W3CDTF">2001-11-17T02:29:52Z</dcterms:created>
  <dcterms:modified xsi:type="dcterms:W3CDTF">2015-09-21T19:54:47Z</dcterms:modified>
</cp:coreProperties>
</file>